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udget\"/>
    </mc:Choice>
  </mc:AlternateContent>
  <workbookProtection workbookAlgorithmName="SHA-512" workbookHashValue="1lvke3ElqGYMmvBqNzabF5vY4us+gkaZEFhq7jd7zO6j8hrPUt7NkyWA1dINMdIteIH9hZn/w56Vg5ldm1wkzQ==" workbookSaltValue="nBwdM47CrUA1aV1BK5aD2g==" workbookSpinCount="100000" lockStructure="1"/>
  <bookViews>
    <workbookView xWindow="0" yWindow="0" windowWidth="28800" windowHeight="137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3" i="1" l="1"/>
  <c r="L159" i="1"/>
  <c r="K251" i="1"/>
  <c r="AC330" i="1" l="1"/>
  <c r="AB330" i="1"/>
  <c r="AA330" i="1"/>
  <c r="AC329" i="1"/>
  <c r="AB329" i="1"/>
  <c r="AA329" i="1"/>
  <c r="AC328" i="1"/>
  <c r="AB328" i="1"/>
  <c r="AA328" i="1"/>
  <c r="AC327" i="1"/>
  <c r="AB327" i="1"/>
  <c r="AA327" i="1"/>
  <c r="AC326" i="1"/>
  <c r="AB326" i="1"/>
  <c r="AA326" i="1"/>
  <c r="AC325" i="1"/>
  <c r="AB325" i="1"/>
  <c r="AA325" i="1"/>
  <c r="AC324" i="1"/>
  <c r="AB324" i="1"/>
  <c r="AA324" i="1"/>
  <c r="AC323" i="1"/>
  <c r="AB323" i="1"/>
  <c r="AA323" i="1"/>
  <c r="AC322" i="1"/>
  <c r="AB322" i="1"/>
  <c r="AA322" i="1"/>
  <c r="AC321" i="1"/>
  <c r="AB321" i="1"/>
  <c r="AA321" i="1"/>
  <c r="AC320" i="1"/>
  <c r="AB320" i="1"/>
  <c r="AA320" i="1"/>
  <c r="AC319" i="1"/>
  <c r="AB319" i="1"/>
  <c r="AA319" i="1"/>
  <c r="AC318" i="1"/>
  <c r="AB318" i="1"/>
  <c r="AA318" i="1"/>
  <c r="AC317" i="1"/>
  <c r="AB317" i="1"/>
  <c r="AA317" i="1"/>
  <c r="AC316" i="1"/>
  <c r="AB316" i="1"/>
  <c r="AA316" i="1"/>
  <c r="AC315" i="1"/>
  <c r="AB315" i="1"/>
  <c r="AA315" i="1"/>
  <c r="AC314" i="1"/>
  <c r="AB314" i="1"/>
  <c r="AA314" i="1"/>
  <c r="AC312" i="1"/>
  <c r="AB312" i="1"/>
  <c r="AA312" i="1"/>
  <c r="AC311" i="1"/>
  <c r="AB311" i="1"/>
  <c r="AA311" i="1"/>
  <c r="AC310" i="1"/>
  <c r="AB310" i="1"/>
  <c r="AA310" i="1"/>
  <c r="AC309" i="1"/>
  <c r="AB309" i="1"/>
  <c r="AA309" i="1"/>
  <c r="AC308" i="1"/>
  <c r="AB308" i="1"/>
  <c r="AA308" i="1"/>
  <c r="AC307" i="1"/>
  <c r="AB307" i="1"/>
  <c r="AA307" i="1"/>
  <c r="AC306" i="1"/>
  <c r="AB306" i="1"/>
  <c r="AA306" i="1"/>
  <c r="AC305" i="1"/>
  <c r="AB305" i="1"/>
  <c r="AA305" i="1"/>
  <c r="AC304" i="1"/>
  <c r="AB304" i="1"/>
  <c r="AA304" i="1"/>
  <c r="AC303" i="1"/>
  <c r="AB303" i="1"/>
  <c r="AA303" i="1"/>
  <c r="AC302" i="1"/>
  <c r="AB302" i="1"/>
  <c r="AA302" i="1"/>
  <c r="AC301" i="1"/>
  <c r="AB301" i="1"/>
  <c r="AA301" i="1"/>
  <c r="AC300" i="1"/>
  <c r="AB300" i="1"/>
  <c r="AA300" i="1"/>
  <c r="AC299" i="1"/>
  <c r="AB299" i="1"/>
  <c r="AA299" i="1"/>
  <c r="AC297" i="1"/>
  <c r="AB297" i="1"/>
  <c r="AA297" i="1"/>
  <c r="AC296" i="1"/>
  <c r="AB296" i="1"/>
  <c r="AA296" i="1"/>
  <c r="AC295" i="1"/>
  <c r="AB295" i="1"/>
  <c r="AA295" i="1"/>
  <c r="AC294" i="1"/>
  <c r="AB294" i="1"/>
  <c r="AA294" i="1"/>
  <c r="AC293" i="1"/>
  <c r="AB293" i="1"/>
  <c r="AA293" i="1"/>
  <c r="AC292" i="1"/>
  <c r="AB292" i="1"/>
  <c r="AA292" i="1"/>
  <c r="AC290" i="1"/>
  <c r="AB290" i="1"/>
  <c r="AA290" i="1"/>
  <c r="AC289" i="1"/>
  <c r="AB289" i="1"/>
  <c r="AA289" i="1"/>
  <c r="AC288" i="1"/>
  <c r="AB288" i="1"/>
  <c r="AA288" i="1"/>
  <c r="AC287" i="1"/>
  <c r="AB287" i="1"/>
  <c r="AA287" i="1"/>
  <c r="AC286" i="1"/>
  <c r="AB286" i="1"/>
  <c r="AA286" i="1"/>
  <c r="AC285" i="1"/>
  <c r="AB285" i="1"/>
  <c r="AA285" i="1"/>
  <c r="AC284" i="1"/>
  <c r="AB284" i="1"/>
  <c r="AA284" i="1"/>
  <c r="AC283" i="1"/>
  <c r="AB283" i="1"/>
  <c r="AA283" i="1"/>
  <c r="AC282" i="1"/>
  <c r="AB282" i="1"/>
  <c r="AA282" i="1"/>
  <c r="AC281" i="1"/>
  <c r="AB281" i="1"/>
  <c r="AA281" i="1"/>
  <c r="AC280" i="1"/>
  <c r="AB280" i="1"/>
  <c r="AA280" i="1"/>
  <c r="AC279" i="1"/>
  <c r="AB279" i="1"/>
  <c r="AA279" i="1"/>
  <c r="AC278" i="1"/>
  <c r="AB278" i="1"/>
  <c r="AA278" i="1"/>
  <c r="AC277" i="1"/>
  <c r="AB277" i="1"/>
  <c r="AA277" i="1"/>
  <c r="AC275" i="1"/>
  <c r="AB275" i="1"/>
  <c r="AA275" i="1"/>
  <c r="AC274" i="1"/>
  <c r="AB274" i="1"/>
  <c r="AA274" i="1"/>
  <c r="AC273" i="1"/>
  <c r="AB273" i="1"/>
  <c r="AA273" i="1"/>
  <c r="AC272" i="1"/>
  <c r="AB272" i="1"/>
  <c r="AA272" i="1"/>
  <c r="AC271" i="1"/>
  <c r="AB271" i="1"/>
  <c r="AA271" i="1"/>
  <c r="AC270" i="1"/>
  <c r="AB270" i="1"/>
  <c r="AA270" i="1"/>
  <c r="AC269" i="1"/>
  <c r="AB269" i="1"/>
  <c r="AA269" i="1"/>
  <c r="AC268" i="1"/>
  <c r="AB268" i="1"/>
  <c r="AA268" i="1"/>
  <c r="AC267" i="1"/>
  <c r="AB267" i="1"/>
  <c r="AA267" i="1"/>
  <c r="AC266" i="1"/>
  <c r="AB266" i="1"/>
  <c r="AA266" i="1"/>
  <c r="AC265" i="1"/>
  <c r="AB265" i="1"/>
  <c r="AA265" i="1"/>
  <c r="AC264" i="1"/>
  <c r="AB264" i="1"/>
  <c r="AA264" i="1"/>
  <c r="AC263" i="1"/>
  <c r="AB263" i="1"/>
  <c r="AA263" i="1"/>
  <c r="AC262" i="1"/>
  <c r="AB262" i="1"/>
  <c r="AA262" i="1"/>
  <c r="AC261" i="1"/>
  <c r="AB261" i="1"/>
  <c r="AA261" i="1"/>
  <c r="AC260" i="1"/>
  <c r="AB260" i="1"/>
  <c r="AA260" i="1"/>
  <c r="AC259" i="1"/>
  <c r="AB259" i="1"/>
  <c r="AA259" i="1"/>
  <c r="AC258" i="1"/>
  <c r="AB258" i="1"/>
  <c r="AA258" i="1"/>
  <c r="AC257" i="1"/>
  <c r="AB257" i="1"/>
  <c r="AA257" i="1"/>
  <c r="AC256" i="1"/>
  <c r="AB256" i="1"/>
  <c r="AA256" i="1"/>
  <c r="AC255" i="1"/>
  <c r="AB255" i="1"/>
  <c r="AA255" i="1"/>
  <c r="AC254" i="1"/>
  <c r="AB254" i="1"/>
  <c r="AA254" i="1"/>
  <c r="AC253" i="1"/>
  <c r="AB253" i="1"/>
  <c r="AA253" i="1"/>
  <c r="AC252" i="1"/>
  <c r="AB252" i="1"/>
  <c r="AA252" i="1"/>
  <c r="AC251" i="1"/>
  <c r="AB251" i="1"/>
  <c r="AA251" i="1"/>
  <c r="AC250" i="1"/>
  <c r="AB250" i="1"/>
  <c r="AA250" i="1"/>
  <c r="AC249" i="1"/>
  <c r="AB249" i="1"/>
  <c r="AA249" i="1"/>
  <c r="AC248" i="1"/>
  <c r="AB248" i="1"/>
  <c r="AA248" i="1"/>
  <c r="AC247" i="1"/>
  <c r="AB247" i="1"/>
  <c r="AA247" i="1"/>
  <c r="AC246" i="1"/>
  <c r="AB246" i="1"/>
  <c r="AA246" i="1"/>
  <c r="AC245" i="1"/>
  <c r="AB245" i="1"/>
  <c r="AA245" i="1"/>
  <c r="AC244" i="1"/>
  <c r="AB244" i="1"/>
  <c r="AA244" i="1"/>
  <c r="AC243" i="1"/>
  <c r="AB243" i="1"/>
  <c r="AA243" i="1"/>
  <c r="AC242" i="1"/>
  <c r="AB242" i="1"/>
  <c r="AA242" i="1"/>
  <c r="AC241" i="1"/>
  <c r="AB241" i="1"/>
  <c r="AA241" i="1"/>
  <c r="AC240" i="1"/>
  <c r="AB240" i="1"/>
  <c r="AA240" i="1"/>
  <c r="AC239" i="1"/>
  <c r="AB239" i="1"/>
  <c r="AA239" i="1"/>
  <c r="AC238" i="1"/>
  <c r="AB238" i="1"/>
  <c r="AA238" i="1"/>
  <c r="AC237" i="1"/>
  <c r="AB237" i="1"/>
  <c r="AA237" i="1"/>
  <c r="AC236" i="1"/>
  <c r="AB236" i="1"/>
  <c r="AA236" i="1"/>
  <c r="AC235" i="1"/>
  <c r="AB235" i="1"/>
  <c r="AA235" i="1"/>
  <c r="AC234" i="1"/>
  <c r="AB234" i="1"/>
  <c r="AA234" i="1"/>
  <c r="AC233" i="1"/>
  <c r="AB233" i="1"/>
  <c r="AA233" i="1"/>
  <c r="AC232" i="1"/>
  <c r="AB232" i="1"/>
  <c r="AA232" i="1"/>
  <c r="AC231" i="1"/>
  <c r="AB231" i="1"/>
  <c r="AA231" i="1"/>
  <c r="AC230" i="1"/>
  <c r="AB230" i="1"/>
  <c r="AA230" i="1"/>
  <c r="AC229" i="1"/>
  <c r="AB229" i="1"/>
  <c r="AA229" i="1"/>
  <c r="AC228" i="1"/>
  <c r="AB228" i="1"/>
  <c r="AA228" i="1"/>
  <c r="AC227" i="1"/>
  <c r="AB227" i="1"/>
  <c r="AA227" i="1"/>
  <c r="AC226" i="1"/>
  <c r="AB226" i="1"/>
  <c r="AA226" i="1"/>
  <c r="AC225" i="1"/>
  <c r="AB225" i="1"/>
  <c r="AA225" i="1"/>
  <c r="AC224" i="1"/>
  <c r="AB224" i="1"/>
  <c r="AA224" i="1"/>
  <c r="AC223" i="1"/>
  <c r="AB223" i="1"/>
  <c r="AA223" i="1"/>
  <c r="AC222" i="1"/>
  <c r="AB222" i="1"/>
  <c r="AA222" i="1"/>
  <c r="AC221" i="1"/>
  <c r="AB221" i="1"/>
  <c r="AA221" i="1"/>
  <c r="AC220" i="1"/>
  <c r="AB220" i="1"/>
  <c r="AA220" i="1"/>
  <c r="AC219" i="1"/>
  <c r="AB219" i="1"/>
  <c r="AA219" i="1"/>
  <c r="AC218" i="1"/>
  <c r="AB218" i="1"/>
  <c r="AA218" i="1"/>
  <c r="AC217" i="1"/>
  <c r="AB217" i="1"/>
  <c r="AA217" i="1"/>
  <c r="AC216" i="1"/>
  <c r="AB216" i="1"/>
  <c r="AA216" i="1"/>
  <c r="AC215" i="1"/>
  <c r="AB215" i="1"/>
  <c r="AA215" i="1"/>
  <c r="AC214" i="1"/>
  <c r="AB214" i="1"/>
  <c r="AA214" i="1"/>
  <c r="AC213" i="1"/>
  <c r="AB213" i="1"/>
  <c r="AA213" i="1"/>
  <c r="AC212" i="1"/>
  <c r="AB212" i="1"/>
  <c r="AA212" i="1"/>
  <c r="AC211" i="1"/>
  <c r="AB211" i="1"/>
  <c r="AA211" i="1"/>
  <c r="AC210" i="1"/>
  <c r="AB210" i="1"/>
  <c r="AA210" i="1"/>
  <c r="AC208" i="1"/>
  <c r="AB208" i="1"/>
  <c r="AA208" i="1"/>
  <c r="AC207" i="1"/>
  <c r="AB207" i="1"/>
  <c r="AA207" i="1"/>
  <c r="AC206" i="1"/>
  <c r="AB206" i="1"/>
  <c r="AA206" i="1"/>
  <c r="AC205" i="1"/>
  <c r="AB205" i="1"/>
  <c r="AA205" i="1"/>
  <c r="AC204" i="1"/>
  <c r="AB204" i="1"/>
  <c r="AA204" i="1"/>
  <c r="AC203" i="1"/>
  <c r="AB203" i="1"/>
  <c r="AA203" i="1"/>
  <c r="AC202" i="1"/>
  <c r="AB202" i="1"/>
  <c r="AA202" i="1"/>
  <c r="AC201" i="1"/>
  <c r="AB201" i="1"/>
  <c r="AA201" i="1"/>
  <c r="AC200" i="1"/>
  <c r="AB200" i="1"/>
  <c r="AA200" i="1"/>
  <c r="AC198" i="1"/>
  <c r="AB198" i="1"/>
  <c r="AA198" i="1"/>
  <c r="AC196" i="1"/>
  <c r="AB196" i="1"/>
  <c r="AA196" i="1"/>
  <c r="AC195" i="1"/>
  <c r="AB195" i="1"/>
  <c r="AA195" i="1"/>
  <c r="AC194" i="1"/>
  <c r="AB194" i="1"/>
  <c r="AA194" i="1"/>
  <c r="AC193" i="1"/>
  <c r="AB193" i="1"/>
  <c r="AA193" i="1"/>
  <c r="AC192" i="1"/>
  <c r="AB192" i="1"/>
  <c r="AA192" i="1"/>
  <c r="AC191" i="1"/>
  <c r="AB191" i="1"/>
  <c r="AA191" i="1"/>
  <c r="AC190" i="1"/>
  <c r="AB190" i="1"/>
  <c r="AA190" i="1"/>
  <c r="AC189" i="1"/>
  <c r="AB189" i="1"/>
  <c r="AA189" i="1"/>
  <c r="AC188" i="1"/>
  <c r="AB188" i="1"/>
  <c r="AA188" i="1"/>
  <c r="AC187" i="1"/>
  <c r="AB187" i="1"/>
  <c r="AA187" i="1"/>
  <c r="AC186" i="1"/>
  <c r="AB186" i="1"/>
  <c r="AA186" i="1"/>
  <c r="AC185" i="1"/>
  <c r="AB185" i="1"/>
  <c r="AA185" i="1"/>
  <c r="AC184" i="1"/>
  <c r="AB184" i="1"/>
  <c r="AA184" i="1"/>
  <c r="AC183" i="1"/>
  <c r="AB183" i="1"/>
  <c r="AA183" i="1"/>
  <c r="AC182" i="1"/>
  <c r="AB182" i="1"/>
  <c r="AA182" i="1"/>
  <c r="AC181" i="1"/>
  <c r="AB181" i="1"/>
  <c r="AA181" i="1"/>
  <c r="AC180" i="1"/>
  <c r="AB180" i="1"/>
  <c r="AA180" i="1"/>
  <c r="AC179" i="1"/>
  <c r="AB179" i="1"/>
  <c r="AA179" i="1"/>
  <c r="AC178" i="1"/>
  <c r="AB178" i="1"/>
  <c r="AA178" i="1"/>
  <c r="AC177" i="1"/>
  <c r="AB177" i="1"/>
  <c r="AA177" i="1"/>
  <c r="AC176" i="1"/>
  <c r="AB176" i="1"/>
  <c r="AA176" i="1"/>
  <c r="AC175" i="1"/>
  <c r="AB175" i="1"/>
  <c r="AA175" i="1"/>
  <c r="AC174" i="1"/>
  <c r="AB174" i="1"/>
  <c r="AA174" i="1"/>
  <c r="AC173" i="1"/>
  <c r="AB173" i="1"/>
  <c r="AA173" i="1"/>
  <c r="AC172" i="1"/>
  <c r="AB172" i="1"/>
  <c r="AA172" i="1"/>
  <c r="AC171" i="1"/>
  <c r="AB171" i="1"/>
  <c r="AA171" i="1"/>
  <c r="AC170" i="1"/>
  <c r="AB170" i="1"/>
  <c r="AA170" i="1"/>
  <c r="AC169" i="1"/>
  <c r="AB169" i="1"/>
  <c r="AA169" i="1"/>
  <c r="AC168" i="1"/>
  <c r="AB168" i="1"/>
  <c r="AA168" i="1"/>
  <c r="AC167" i="1"/>
  <c r="AB167" i="1"/>
  <c r="AA167" i="1"/>
  <c r="AC166" i="1"/>
  <c r="AB166" i="1"/>
  <c r="AA166" i="1"/>
  <c r="AC165" i="1"/>
  <c r="AB165" i="1"/>
  <c r="AA165" i="1"/>
  <c r="AC164" i="1"/>
  <c r="AB164" i="1"/>
  <c r="AA164" i="1"/>
  <c r="AC163" i="1"/>
  <c r="AB163" i="1"/>
  <c r="AA163" i="1"/>
  <c r="AC162" i="1"/>
  <c r="AB162" i="1"/>
  <c r="AA162" i="1"/>
  <c r="AC161" i="1"/>
  <c r="AB161" i="1"/>
  <c r="AA161" i="1"/>
  <c r="AC160" i="1"/>
  <c r="AB160" i="1"/>
  <c r="AA160" i="1"/>
  <c r="AC159" i="1"/>
  <c r="AB159" i="1"/>
  <c r="AA159" i="1"/>
  <c r="AC158" i="1"/>
  <c r="AB158" i="1"/>
  <c r="AA158" i="1"/>
  <c r="AC157" i="1"/>
  <c r="AB157" i="1"/>
  <c r="AA157" i="1"/>
  <c r="AC156" i="1"/>
  <c r="AB156" i="1"/>
  <c r="AA156" i="1"/>
  <c r="AC155" i="1"/>
  <c r="AB155" i="1"/>
  <c r="AA155" i="1"/>
  <c r="AC154" i="1"/>
  <c r="AB154" i="1"/>
  <c r="AA154" i="1"/>
  <c r="AC153" i="1"/>
  <c r="AB153" i="1"/>
  <c r="AA153" i="1"/>
  <c r="AC152" i="1"/>
  <c r="AB152" i="1"/>
  <c r="AA152" i="1"/>
  <c r="AC151" i="1"/>
  <c r="AB151" i="1"/>
  <c r="AA151" i="1"/>
  <c r="AC150" i="1"/>
  <c r="AB150" i="1"/>
  <c r="AA150" i="1"/>
  <c r="AC149" i="1"/>
  <c r="AB149" i="1"/>
  <c r="AA149" i="1"/>
  <c r="AC148" i="1"/>
  <c r="AB148" i="1"/>
  <c r="AA148" i="1"/>
  <c r="AC147" i="1"/>
  <c r="AB147" i="1"/>
  <c r="AA147" i="1"/>
  <c r="AC146" i="1"/>
  <c r="AB146" i="1"/>
  <c r="AA146" i="1"/>
  <c r="AC145" i="1"/>
  <c r="AB145" i="1"/>
  <c r="AA145" i="1"/>
  <c r="AC144" i="1"/>
  <c r="AB144" i="1"/>
  <c r="AA144" i="1"/>
  <c r="AC143" i="1"/>
  <c r="AB143" i="1"/>
  <c r="AA143" i="1"/>
  <c r="AC142" i="1"/>
  <c r="AB142" i="1"/>
  <c r="AA142" i="1"/>
  <c r="AC141" i="1"/>
  <c r="AB141" i="1"/>
  <c r="AA141" i="1"/>
  <c r="AC140" i="1"/>
  <c r="AB140" i="1"/>
  <c r="AA140" i="1"/>
  <c r="AC139" i="1"/>
  <c r="AB139" i="1"/>
  <c r="AA139" i="1"/>
  <c r="AC138" i="1"/>
  <c r="AB138" i="1"/>
  <c r="AA138" i="1"/>
  <c r="AC137" i="1"/>
  <c r="AB137" i="1"/>
  <c r="AA137" i="1"/>
  <c r="AC135" i="1"/>
  <c r="AB135" i="1"/>
  <c r="AA135" i="1"/>
  <c r="AC134" i="1"/>
  <c r="AB134" i="1"/>
  <c r="AA134" i="1"/>
  <c r="AC133" i="1"/>
  <c r="AB133" i="1"/>
  <c r="AA133" i="1"/>
  <c r="AC132" i="1"/>
  <c r="AB132" i="1"/>
  <c r="AA132" i="1"/>
  <c r="AC131" i="1"/>
  <c r="AB131" i="1"/>
  <c r="AA131" i="1"/>
  <c r="AC130" i="1"/>
  <c r="AB130" i="1"/>
  <c r="AA130" i="1"/>
  <c r="AC129" i="1"/>
  <c r="AB129" i="1"/>
  <c r="AA129" i="1"/>
  <c r="AC128" i="1"/>
  <c r="AB128" i="1"/>
  <c r="AA128" i="1"/>
  <c r="AC127" i="1"/>
  <c r="AB127" i="1"/>
  <c r="AA127" i="1"/>
  <c r="AC126" i="1"/>
  <c r="AB126" i="1"/>
  <c r="AA126" i="1"/>
  <c r="AC125" i="1"/>
  <c r="AB125" i="1"/>
  <c r="AA125" i="1"/>
  <c r="AC124" i="1"/>
  <c r="AB124" i="1"/>
  <c r="AA124" i="1"/>
  <c r="AC123" i="1"/>
  <c r="AB123" i="1"/>
  <c r="AA123" i="1"/>
  <c r="AC122" i="1"/>
  <c r="AB122" i="1"/>
  <c r="AA122" i="1"/>
  <c r="AC121" i="1"/>
  <c r="AB121" i="1"/>
  <c r="AA121" i="1"/>
  <c r="AC120" i="1"/>
  <c r="AB120" i="1"/>
  <c r="AA120" i="1"/>
  <c r="AC119" i="1"/>
  <c r="AB119" i="1"/>
  <c r="AA119" i="1"/>
  <c r="AC118" i="1"/>
  <c r="AB118" i="1"/>
  <c r="AA118" i="1"/>
  <c r="AC117" i="1"/>
  <c r="AB117" i="1"/>
  <c r="AA117" i="1"/>
  <c r="AC116" i="1"/>
  <c r="AB116" i="1"/>
  <c r="AA116" i="1"/>
  <c r="AC115" i="1"/>
  <c r="AB115" i="1"/>
  <c r="AA115" i="1"/>
  <c r="AC114" i="1"/>
  <c r="AB114" i="1"/>
  <c r="AA114" i="1"/>
  <c r="AC113" i="1"/>
  <c r="AB113" i="1"/>
  <c r="AA113" i="1"/>
  <c r="AC112" i="1"/>
  <c r="AB112" i="1"/>
  <c r="AA112" i="1"/>
  <c r="AC111" i="1"/>
  <c r="AB111" i="1"/>
  <c r="AA111" i="1"/>
  <c r="AC110" i="1"/>
  <c r="AB110" i="1"/>
  <c r="AA110" i="1"/>
  <c r="AC109" i="1"/>
  <c r="AB109" i="1"/>
  <c r="AA109" i="1"/>
  <c r="AC108" i="1"/>
  <c r="AB108" i="1"/>
  <c r="AA108" i="1"/>
  <c r="AC107" i="1"/>
  <c r="AB107" i="1"/>
  <c r="AA107" i="1"/>
  <c r="AC106" i="1"/>
  <c r="AB106" i="1"/>
  <c r="AA106" i="1"/>
  <c r="AC105" i="1"/>
  <c r="AB105" i="1"/>
  <c r="AA105" i="1"/>
  <c r="AC104" i="1"/>
  <c r="AB104" i="1"/>
  <c r="AA104" i="1"/>
  <c r="AC103" i="1"/>
  <c r="AB103" i="1"/>
  <c r="AA103" i="1"/>
  <c r="AC102" i="1"/>
  <c r="AB102" i="1"/>
  <c r="AA102" i="1"/>
  <c r="AC101" i="1"/>
  <c r="AB101" i="1"/>
  <c r="AA101" i="1"/>
  <c r="AC100" i="1"/>
  <c r="AB100" i="1"/>
  <c r="AA100" i="1"/>
  <c r="AC99" i="1"/>
  <c r="AB99" i="1"/>
  <c r="AA99" i="1"/>
  <c r="AC98" i="1"/>
  <c r="AB98" i="1"/>
  <c r="AA98" i="1"/>
  <c r="AC97" i="1"/>
  <c r="AB97" i="1"/>
  <c r="AA97" i="1"/>
  <c r="AC96" i="1"/>
  <c r="AB96" i="1"/>
  <c r="AA96" i="1"/>
  <c r="AC95" i="1"/>
  <c r="AB95" i="1"/>
  <c r="AA95" i="1"/>
  <c r="AC94" i="1"/>
  <c r="AB94" i="1"/>
  <c r="AA94" i="1"/>
  <c r="AC93" i="1"/>
  <c r="AB93" i="1"/>
  <c r="AA93" i="1"/>
  <c r="AC92" i="1"/>
  <c r="AB92" i="1"/>
  <c r="AA92" i="1"/>
  <c r="AC91" i="1"/>
  <c r="AB91" i="1"/>
  <c r="AA91" i="1"/>
  <c r="AC90" i="1"/>
  <c r="AB90" i="1"/>
  <c r="AA90" i="1"/>
  <c r="AC89" i="1"/>
  <c r="AB89" i="1"/>
  <c r="AA89" i="1"/>
  <c r="AC88" i="1"/>
  <c r="AB88" i="1"/>
  <c r="AA88" i="1"/>
  <c r="AC87" i="1"/>
  <c r="AB87" i="1"/>
  <c r="AA87" i="1"/>
  <c r="AC86" i="1"/>
  <c r="AB86" i="1"/>
  <c r="AA86" i="1"/>
  <c r="AC85" i="1"/>
  <c r="AB85" i="1"/>
  <c r="AA85" i="1"/>
  <c r="AC84" i="1"/>
  <c r="AB84" i="1"/>
  <c r="AA84" i="1"/>
  <c r="AC83" i="1"/>
  <c r="AB83" i="1"/>
  <c r="AA83" i="1"/>
  <c r="AC82" i="1"/>
  <c r="AB82" i="1"/>
  <c r="AA82" i="1"/>
  <c r="AC81" i="1"/>
  <c r="AB81" i="1"/>
  <c r="AA81" i="1"/>
  <c r="AC80" i="1"/>
  <c r="AB80" i="1"/>
  <c r="AA80" i="1"/>
  <c r="AC79" i="1"/>
  <c r="AB79" i="1"/>
  <c r="AA79" i="1"/>
  <c r="AC78" i="1"/>
  <c r="AB78" i="1"/>
  <c r="AA78" i="1"/>
  <c r="AC77" i="1"/>
  <c r="AB77" i="1"/>
  <c r="AA77" i="1"/>
  <c r="AC76" i="1"/>
  <c r="AB76" i="1"/>
  <c r="AA76" i="1"/>
  <c r="AC75" i="1"/>
  <c r="AB75" i="1"/>
  <c r="AA75" i="1"/>
  <c r="AC74" i="1"/>
  <c r="AB74" i="1"/>
  <c r="AA74" i="1"/>
  <c r="AC73" i="1"/>
  <c r="AB73" i="1"/>
  <c r="AA73" i="1"/>
  <c r="AC71" i="1"/>
  <c r="AB71" i="1"/>
  <c r="AA71" i="1"/>
  <c r="AC70" i="1"/>
  <c r="AB70" i="1"/>
  <c r="AA70" i="1"/>
  <c r="AC69" i="1"/>
  <c r="AB69" i="1"/>
  <c r="AA69" i="1"/>
  <c r="AC68" i="1"/>
  <c r="AB68" i="1"/>
  <c r="AA68" i="1"/>
  <c r="AC67" i="1"/>
  <c r="AB67" i="1"/>
  <c r="AA67" i="1"/>
  <c r="AC66" i="1"/>
  <c r="AB66" i="1"/>
  <c r="AA66" i="1"/>
  <c r="AC65" i="1"/>
  <c r="AB65" i="1"/>
  <c r="AA65" i="1"/>
  <c r="AC64" i="1"/>
  <c r="AB64" i="1"/>
  <c r="AA64" i="1"/>
  <c r="AC63" i="1"/>
  <c r="AB63" i="1"/>
  <c r="AA63" i="1"/>
  <c r="AC62" i="1"/>
  <c r="AB62" i="1"/>
  <c r="AA62" i="1"/>
  <c r="AC61" i="1"/>
  <c r="AB61" i="1"/>
  <c r="AA61" i="1"/>
  <c r="AC60" i="1"/>
  <c r="AB60" i="1"/>
  <c r="AA60" i="1"/>
  <c r="AC59" i="1"/>
  <c r="AB59" i="1"/>
  <c r="AA59" i="1"/>
  <c r="AC58" i="1"/>
  <c r="AB58" i="1"/>
  <c r="AA58" i="1"/>
  <c r="AC57" i="1"/>
  <c r="AB57" i="1"/>
  <c r="AA57" i="1"/>
  <c r="AC56" i="1"/>
  <c r="AB56" i="1"/>
  <c r="AA56" i="1"/>
  <c r="AC55" i="1"/>
  <c r="AB55" i="1"/>
  <c r="AA55" i="1"/>
  <c r="AC54" i="1"/>
  <c r="AB54" i="1"/>
  <c r="AA54" i="1"/>
  <c r="AC53" i="1"/>
  <c r="AB53" i="1"/>
  <c r="AA53" i="1"/>
  <c r="AC52" i="1"/>
  <c r="AB52" i="1"/>
  <c r="AA52" i="1"/>
  <c r="AC50" i="1"/>
  <c r="AB50" i="1"/>
  <c r="AA50" i="1"/>
  <c r="AC49" i="1"/>
  <c r="AB49" i="1"/>
  <c r="AA49" i="1"/>
  <c r="AC48" i="1"/>
  <c r="AB48" i="1"/>
  <c r="AA48" i="1"/>
  <c r="AC47" i="1"/>
  <c r="AB47" i="1"/>
  <c r="AA47" i="1"/>
  <c r="AC46" i="1"/>
  <c r="AB46" i="1"/>
  <c r="AA46" i="1"/>
  <c r="AC45" i="1"/>
  <c r="AB45" i="1"/>
  <c r="AA45" i="1"/>
  <c r="AC44" i="1"/>
  <c r="AB44" i="1"/>
  <c r="AA44" i="1"/>
  <c r="AC43" i="1"/>
  <c r="AB43" i="1"/>
  <c r="AA43" i="1"/>
  <c r="AC42" i="1"/>
  <c r="AB42" i="1"/>
  <c r="AA42" i="1"/>
  <c r="AC41" i="1"/>
  <c r="AB41" i="1"/>
  <c r="AA41" i="1"/>
  <c r="AC40" i="1"/>
  <c r="AB40" i="1"/>
  <c r="AA40" i="1"/>
  <c r="AC39" i="1"/>
  <c r="AB39" i="1"/>
  <c r="AA39" i="1"/>
  <c r="AC38" i="1"/>
  <c r="AB38" i="1"/>
  <c r="AA38" i="1"/>
  <c r="AC37" i="1"/>
  <c r="AB37" i="1"/>
  <c r="AA37" i="1"/>
  <c r="AC36" i="1"/>
  <c r="AB36" i="1"/>
  <c r="AA36" i="1"/>
  <c r="AC35" i="1"/>
  <c r="AB35" i="1"/>
  <c r="AA35" i="1"/>
  <c r="AC34" i="1"/>
  <c r="AB34" i="1"/>
  <c r="AA34" i="1"/>
  <c r="AC33" i="1"/>
  <c r="AB33" i="1"/>
  <c r="AA33" i="1"/>
  <c r="AC32" i="1"/>
  <c r="AB32" i="1"/>
  <c r="AA32" i="1"/>
  <c r="AC31" i="1"/>
  <c r="AB31" i="1"/>
  <c r="AA31" i="1"/>
  <c r="AC30" i="1"/>
  <c r="AB30" i="1"/>
  <c r="AA30" i="1"/>
  <c r="AC29" i="1"/>
  <c r="AB29" i="1"/>
  <c r="AA29" i="1"/>
  <c r="AC28" i="1"/>
  <c r="AB28" i="1"/>
  <c r="AA28" i="1"/>
  <c r="AC27" i="1"/>
  <c r="AB27" i="1"/>
  <c r="AA27" i="1"/>
  <c r="AC26" i="1"/>
  <c r="AB26" i="1"/>
  <c r="AA26" i="1"/>
  <c r="AC25" i="1"/>
  <c r="AB25" i="1"/>
  <c r="AA25" i="1"/>
  <c r="AC24" i="1"/>
  <c r="AB24" i="1"/>
  <c r="AA24" i="1"/>
  <c r="AC23" i="1"/>
  <c r="AB23" i="1"/>
  <c r="AA23" i="1"/>
  <c r="AC22" i="1"/>
  <c r="AB22" i="1"/>
  <c r="AA22" i="1"/>
  <c r="AC21" i="1"/>
  <c r="AB21" i="1"/>
  <c r="AA21" i="1"/>
  <c r="AC20" i="1"/>
  <c r="AB20" i="1"/>
  <c r="AA20" i="1"/>
  <c r="AC19" i="1"/>
  <c r="AB19" i="1"/>
  <c r="AA19" i="1"/>
  <c r="AC18" i="1"/>
  <c r="AB18" i="1"/>
  <c r="AA18" i="1"/>
  <c r="AC17" i="1"/>
  <c r="AB17" i="1"/>
  <c r="AA17" i="1"/>
  <c r="AC16" i="1"/>
  <c r="AB16" i="1"/>
  <c r="AA16" i="1"/>
  <c r="AC14" i="1"/>
  <c r="AB14" i="1"/>
  <c r="AA14" i="1"/>
  <c r="AC13" i="1"/>
  <c r="AB13" i="1"/>
  <c r="AA13" i="1"/>
  <c r="AC12" i="1"/>
  <c r="AB12" i="1"/>
  <c r="AA12" i="1"/>
  <c r="AC11" i="1"/>
  <c r="AB11" i="1"/>
  <c r="AA11" i="1"/>
  <c r="Y269" i="1" l="1"/>
  <c r="X269" i="1"/>
  <c r="W269" i="1"/>
  <c r="U269" i="1"/>
  <c r="T269" i="1"/>
  <c r="S269" i="1"/>
  <c r="Q269" i="1"/>
  <c r="P269" i="1"/>
  <c r="O269" i="1"/>
  <c r="M269" i="1"/>
  <c r="L269" i="1"/>
  <c r="K269" i="1"/>
  <c r="I269" i="1"/>
  <c r="H269" i="1"/>
  <c r="G269" i="1"/>
  <c r="Y268" i="1"/>
  <c r="X268" i="1"/>
  <c r="W268" i="1"/>
  <c r="U268" i="1"/>
  <c r="T268" i="1"/>
  <c r="S268" i="1"/>
  <c r="Q268" i="1"/>
  <c r="P268" i="1"/>
  <c r="O268" i="1"/>
  <c r="M268" i="1"/>
  <c r="L268" i="1"/>
  <c r="K268" i="1"/>
  <c r="I268" i="1"/>
  <c r="H268" i="1"/>
  <c r="G268" i="1"/>
  <c r="Y267" i="1"/>
  <c r="X267" i="1"/>
  <c r="W267" i="1"/>
  <c r="U267" i="1"/>
  <c r="T267" i="1"/>
  <c r="S267" i="1"/>
  <c r="Q267" i="1"/>
  <c r="P267" i="1"/>
  <c r="O267" i="1"/>
  <c r="M267" i="1"/>
  <c r="L267" i="1"/>
  <c r="K267" i="1"/>
  <c r="I267" i="1"/>
  <c r="H267" i="1"/>
  <c r="G267" i="1"/>
  <c r="Y266" i="1"/>
  <c r="X266" i="1"/>
  <c r="W266" i="1"/>
  <c r="U266" i="1"/>
  <c r="T266" i="1"/>
  <c r="S266" i="1"/>
  <c r="Q266" i="1"/>
  <c r="P266" i="1"/>
  <c r="O266" i="1"/>
  <c r="M266" i="1"/>
  <c r="L266" i="1"/>
  <c r="K266" i="1"/>
  <c r="I266" i="1"/>
  <c r="H266" i="1"/>
  <c r="G266" i="1"/>
  <c r="Y265" i="1"/>
  <c r="X265" i="1"/>
  <c r="W265" i="1"/>
  <c r="U265" i="1"/>
  <c r="T265" i="1"/>
  <c r="S265" i="1"/>
  <c r="Q265" i="1"/>
  <c r="P265" i="1"/>
  <c r="O265" i="1"/>
  <c r="M265" i="1"/>
  <c r="L265" i="1"/>
  <c r="K265" i="1"/>
  <c r="I265" i="1"/>
  <c r="H265" i="1"/>
  <c r="G265" i="1"/>
  <c r="Y264" i="1"/>
  <c r="X264" i="1"/>
  <c r="W264" i="1"/>
  <c r="U264" i="1"/>
  <c r="T264" i="1"/>
  <c r="S264" i="1"/>
  <c r="Q264" i="1"/>
  <c r="P264" i="1"/>
  <c r="O264" i="1"/>
  <c r="M264" i="1"/>
  <c r="L264" i="1"/>
  <c r="K264" i="1"/>
  <c r="I264" i="1"/>
  <c r="H264" i="1"/>
  <c r="G264" i="1"/>
  <c r="Y263" i="1"/>
  <c r="X263" i="1"/>
  <c r="W263" i="1"/>
  <c r="U263" i="1"/>
  <c r="T263" i="1"/>
  <c r="S263" i="1"/>
  <c r="Q263" i="1"/>
  <c r="P263" i="1"/>
  <c r="O263" i="1"/>
  <c r="M263" i="1"/>
  <c r="L263" i="1"/>
  <c r="K263" i="1"/>
  <c r="I263" i="1"/>
  <c r="H263" i="1"/>
  <c r="G263" i="1"/>
  <c r="Y262" i="1"/>
  <c r="X262" i="1"/>
  <c r="W262" i="1"/>
  <c r="U262" i="1"/>
  <c r="T262" i="1"/>
  <c r="S262" i="1"/>
  <c r="Q262" i="1"/>
  <c r="P262" i="1"/>
  <c r="O262" i="1"/>
  <c r="M262" i="1"/>
  <c r="L262" i="1"/>
  <c r="K262" i="1"/>
  <c r="I262" i="1"/>
  <c r="H262" i="1"/>
  <c r="G262" i="1"/>
  <c r="Y261" i="1"/>
  <c r="X261" i="1"/>
  <c r="W261" i="1"/>
  <c r="U261" i="1"/>
  <c r="T261" i="1"/>
  <c r="S261" i="1"/>
  <c r="Q261" i="1"/>
  <c r="P261" i="1"/>
  <c r="O261" i="1"/>
  <c r="M261" i="1"/>
  <c r="L261" i="1"/>
  <c r="K261" i="1"/>
  <c r="I261" i="1"/>
  <c r="H261" i="1"/>
  <c r="G261" i="1"/>
  <c r="Y259" i="1"/>
  <c r="X259" i="1"/>
  <c r="W259" i="1"/>
  <c r="U259" i="1"/>
  <c r="T259" i="1"/>
  <c r="S259" i="1"/>
  <c r="Q259" i="1"/>
  <c r="P259" i="1"/>
  <c r="O259" i="1"/>
  <c r="M259" i="1"/>
  <c r="L259" i="1"/>
  <c r="K259" i="1"/>
  <c r="I259" i="1"/>
  <c r="H259" i="1"/>
  <c r="G259" i="1"/>
  <c r="Y258" i="1"/>
  <c r="X258" i="1"/>
  <c r="W258" i="1"/>
  <c r="U258" i="1"/>
  <c r="T258" i="1"/>
  <c r="S258" i="1"/>
  <c r="Q258" i="1"/>
  <c r="P258" i="1"/>
  <c r="O258" i="1"/>
  <c r="M258" i="1"/>
  <c r="L258" i="1"/>
  <c r="K258" i="1"/>
  <c r="I258" i="1"/>
  <c r="H258" i="1"/>
  <c r="G258" i="1"/>
  <c r="Y260" i="1"/>
  <c r="X260" i="1"/>
  <c r="W260" i="1"/>
  <c r="U260" i="1"/>
  <c r="T260" i="1"/>
  <c r="S260" i="1"/>
  <c r="Q260" i="1"/>
  <c r="P260" i="1"/>
  <c r="O260" i="1"/>
  <c r="M260" i="1"/>
  <c r="L260" i="1"/>
  <c r="K260" i="1"/>
  <c r="I260" i="1"/>
  <c r="H260" i="1"/>
  <c r="G260" i="1"/>
  <c r="Y257" i="1"/>
  <c r="X257" i="1"/>
  <c r="W257" i="1"/>
  <c r="U257" i="1"/>
  <c r="T257" i="1"/>
  <c r="S257" i="1"/>
  <c r="Q257" i="1"/>
  <c r="P257" i="1"/>
  <c r="O257" i="1"/>
  <c r="M257" i="1"/>
  <c r="L257" i="1"/>
  <c r="K257" i="1"/>
  <c r="I257" i="1"/>
  <c r="H257" i="1"/>
  <c r="G257" i="1"/>
  <c r="Y256" i="1"/>
  <c r="X256" i="1"/>
  <c r="W256" i="1"/>
  <c r="U256" i="1"/>
  <c r="T256" i="1"/>
  <c r="S256" i="1"/>
  <c r="Q256" i="1"/>
  <c r="P256" i="1"/>
  <c r="O256" i="1"/>
  <c r="M256" i="1"/>
  <c r="L256" i="1"/>
  <c r="K256" i="1"/>
  <c r="I256" i="1"/>
  <c r="H256" i="1"/>
  <c r="G256" i="1"/>
  <c r="Y255" i="1"/>
  <c r="X255" i="1"/>
  <c r="W255" i="1"/>
  <c r="U255" i="1"/>
  <c r="T255" i="1"/>
  <c r="S255" i="1"/>
  <c r="Q255" i="1"/>
  <c r="P255" i="1"/>
  <c r="O255" i="1"/>
  <c r="M255" i="1"/>
  <c r="L255" i="1"/>
  <c r="K255" i="1"/>
  <c r="I255" i="1"/>
  <c r="H255" i="1"/>
  <c r="G255" i="1"/>
  <c r="Y254" i="1"/>
  <c r="X254" i="1"/>
  <c r="W254" i="1"/>
  <c r="U254" i="1"/>
  <c r="T254" i="1"/>
  <c r="S254" i="1"/>
  <c r="Q254" i="1"/>
  <c r="P254" i="1"/>
  <c r="O254" i="1"/>
  <c r="M254" i="1"/>
  <c r="L254" i="1"/>
  <c r="K254" i="1"/>
  <c r="I254" i="1"/>
  <c r="H254" i="1"/>
  <c r="G254" i="1"/>
  <c r="Y253" i="1"/>
  <c r="X253" i="1"/>
  <c r="W253" i="1"/>
  <c r="U253" i="1"/>
  <c r="T253" i="1"/>
  <c r="S253" i="1"/>
  <c r="Q253" i="1"/>
  <c r="P253" i="1"/>
  <c r="O253" i="1"/>
  <c r="M253" i="1"/>
  <c r="L253" i="1"/>
  <c r="K253" i="1"/>
  <c r="I253" i="1"/>
  <c r="H253" i="1"/>
  <c r="G253" i="1"/>
  <c r="Y252" i="1"/>
  <c r="X252" i="1"/>
  <c r="W252" i="1"/>
  <c r="U252" i="1"/>
  <c r="T252" i="1"/>
  <c r="S252" i="1"/>
  <c r="Q252" i="1"/>
  <c r="P252" i="1"/>
  <c r="O252" i="1"/>
  <c r="M252" i="1"/>
  <c r="L252" i="1"/>
  <c r="K252" i="1"/>
  <c r="I252" i="1"/>
  <c r="H252" i="1"/>
  <c r="G252" i="1"/>
  <c r="Y251" i="1"/>
  <c r="X251" i="1"/>
  <c r="W251" i="1"/>
  <c r="U251" i="1"/>
  <c r="T251" i="1"/>
  <c r="S251" i="1"/>
  <c r="Q251" i="1"/>
  <c r="P251" i="1"/>
  <c r="O251" i="1"/>
  <c r="M251" i="1"/>
  <c r="L251" i="1"/>
  <c r="I251" i="1"/>
  <c r="H251" i="1"/>
  <c r="G251" i="1"/>
  <c r="Y250" i="1"/>
  <c r="X250" i="1"/>
  <c r="W250" i="1"/>
  <c r="U250" i="1"/>
  <c r="T250" i="1"/>
  <c r="S250" i="1"/>
  <c r="Q250" i="1"/>
  <c r="P250" i="1"/>
  <c r="O250" i="1"/>
  <c r="M250" i="1"/>
  <c r="L250" i="1"/>
  <c r="K250" i="1"/>
  <c r="I250" i="1"/>
  <c r="H250" i="1"/>
  <c r="G250" i="1"/>
  <c r="Y249" i="1"/>
  <c r="X249" i="1"/>
  <c r="W249" i="1"/>
  <c r="U249" i="1"/>
  <c r="T249" i="1"/>
  <c r="S249" i="1"/>
  <c r="Q249" i="1"/>
  <c r="P249" i="1"/>
  <c r="O249" i="1"/>
  <c r="M249" i="1"/>
  <c r="L249" i="1"/>
  <c r="K249" i="1"/>
  <c r="I249" i="1"/>
  <c r="H249" i="1"/>
  <c r="G249" i="1"/>
  <c r="Y248" i="1"/>
  <c r="X248" i="1"/>
  <c r="W248" i="1"/>
  <c r="U248" i="1"/>
  <c r="T248" i="1"/>
  <c r="S248" i="1"/>
  <c r="Q248" i="1"/>
  <c r="P248" i="1"/>
  <c r="O248" i="1"/>
  <c r="M248" i="1"/>
  <c r="L248" i="1"/>
  <c r="K248" i="1"/>
  <c r="I248" i="1"/>
  <c r="H248" i="1"/>
  <c r="G248" i="1"/>
  <c r="Y247" i="1"/>
  <c r="X247" i="1"/>
  <c r="W247" i="1"/>
  <c r="U247" i="1"/>
  <c r="T247" i="1"/>
  <c r="S247" i="1"/>
  <c r="Q247" i="1"/>
  <c r="P247" i="1"/>
  <c r="O247" i="1"/>
  <c r="M247" i="1"/>
  <c r="L247" i="1"/>
  <c r="K247" i="1"/>
  <c r="I247" i="1"/>
  <c r="H247" i="1"/>
  <c r="G247" i="1"/>
  <c r="Y246" i="1"/>
  <c r="X246" i="1"/>
  <c r="W246" i="1"/>
  <c r="U246" i="1"/>
  <c r="T246" i="1"/>
  <c r="S246" i="1"/>
  <c r="Q246" i="1"/>
  <c r="P246" i="1"/>
  <c r="O246" i="1"/>
  <c r="M246" i="1"/>
  <c r="L246" i="1"/>
  <c r="K246" i="1"/>
  <c r="I246" i="1"/>
  <c r="H246" i="1"/>
  <c r="G246" i="1"/>
  <c r="Y245" i="1"/>
  <c r="X245" i="1"/>
  <c r="W245" i="1"/>
  <c r="U245" i="1"/>
  <c r="T245" i="1"/>
  <c r="S245" i="1"/>
  <c r="Q245" i="1"/>
  <c r="P245" i="1"/>
  <c r="O245" i="1"/>
  <c r="M245" i="1"/>
  <c r="L245" i="1"/>
  <c r="K245" i="1"/>
  <c r="I245" i="1"/>
  <c r="H245" i="1"/>
  <c r="G245" i="1"/>
  <c r="Y244" i="1"/>
  <c r="X244" i="1"/>
  <c r="W244" i="1"/>
  <c r="U244" i="1"/>
  <c r="T244" i="1"/>
  <c r="S244" i="1"/>
  <c r="Q244" i="1"/>
  <c r="P244" i="1"/>
  <c r="O244" i="1"/>
  <c r="M244" i="1"/>
  <c r="L244" i="1"/>
  <c r="K244" i="1"/>
  <c r="I244" i="1"/>
  <c r="H244" i="1"/>
  <c r="G244" i="1"/>
  <c r="Y243" i="1"/>
  <c r="X243" i="1"/>
  <c r="W243" i="1"/>
  <c r="U243" i="1"/>
  <c r="T243" i="1"/>
  <c r="S243" i="1"/>
  <c r="Q243" i="1"/>
  <c r="P243" i="1"/>
  <c r="O243" i="1"/>
  <c r="M243" i="1"/>
  <c r="L243" i="1"/>
  <c r="K243" i="1"/>
  <c r="I243" i="1"/>
  <c r="H243" i="1"/>
  <c r="G243" i="1"/>
  <c r="Y242" i="1"/>
  <c r="X242" i="1"/>
  <c r="W242" i="1"/>
  <c r="U242" i="1"/>
  <c r="T242" i="1"/>
  <c r="S242" i="1"/>
  <c r="Q242" i="1"/>
  <c r="P242" i="1"/>
  <c r="O242" i="1"/>
  <c r="M242" i="1"/>
  <c r="L242" i="1"/>
  <c r="K242" i="1"/>
  <c r="I242" i="1"/>
  <c r="H242" i="1"/>
  <c r="G242" i="1"/>
  <c r="Y241" i="1"/>
  <c r="X241" i="1"/>
  <c r="W241" i="1"/>
  <c r="U241" i="1"/>
  <c r="T241" i="1"/>
  <c r="S241" i="1"/>
  <c r="Q241" i="1"/>
  <c r="P241" i="1"/>
  <c r="O241" i="1"/>
  <c r="M241" i="1"/>
  <c r="L241" i="1"/>
  <c r="K241" i="1"/>
  <c r="I241" i="1"/>
  <c r="H241" i="1"/>
  <c r="G241" i="1"/>
  <c r="Y240" i="1"/>
  <c r="X240" i="1"/>
  <c r="W240" i="1"/>
  <c r="U240" i="1"/>
  <c r="T240" i="1"/>
  <c r="S240" i="1"/>
  <c r="Q240" i="1"/>
  <c r="P240" i="1"/>
  <c r="O240" i="1"/>
  <c r="M240" i="1"/>
  <c r="L240" i="1"/>
  <c r="K240" i="1"/>
  <c r="I240" i="1"/>
  <c r="H240" i="1"/>
  <c r="G240" i="1"/>
  <c r="Y239" i="1"/>
  <c r="X239" i="1"/>
  <c r="W239" i="1"/>
  <c r="U239" i="1"/>
  <c r="T239" i="1"/>
  <c r="S239" i="1"/>
  <c r="Q239" i="1"/>
  <c r="P239" i="1"/>
  <c r="O239" i="1"/>
  <c r="M239" i="1"/>
  <c r="L239" i="1"/>
  <c r="K239" i="1"/>
  <c r="I239" i="1"/>
  <c r="H239" i="1"/>
  <c r="G239" i="1"/>
  <c r="Y238" i="1"/>
  <c r="X238" i="1"/>
  <c r="W238" i="1"/>
  <c r="U238" i="1"/>
  <c r="T238" i="1"/>
  <c r="S238" i="1"/>
  <c r="Q238" i="1"/>
  <c r="P238" i="1"/>
  <c r="O238" i="1"/>
  <c r="M238" i="1"/>
  <c r="L238" i="1"/>
  <c r="K238" i="1"/>
  <c r="I238" i="1"/>
  <c r="H238" i="1"/>
  <c r="G238" i="1"/>
  <c r="Y237" i="1"/>
  <c r="X237" i="1"/>
  <c r="W237" i="1"/>
  <c r="U237" i="1"/>
  <c r="T237" i="1"/>
  <c r="S237" i="1"/>
  <c r="Q237" i="1"/>
  <c r="P237" i="1"/>
  <c r="O237" i="1"/>
  <c r="M237" i="1"/>
  <c r="L237" i="1"/>
  <c r="K237" i="1"/>
  <c r="I237" i="1"/>
  <c r="H237" i="1"/>
  <c r="G237" i="1"/>
  <c r="Y236" i="1"/>
  <c r="X236" i="1"/>
  <c r="W236" i="1"/>
  <c r="U236" i="1"/>
  <c r="T236" i="1"/>
  <c r="S236" i="1"/>
  <c r="Q236" i="1"/>
  <c r="P236" i="1"/>
  <c r="O236" i="1"/>
  <c r="M236" i="1"/>
  <c r="L236" i="1"/>
  <c r="K236" i="1"/>
  <c r="I236" i="1"/>
  <c r="H236" i="1"/>
  <c r="G236" i="1"/>
  <c r="Y50" i="1"/>
  <c r="X50" i="1"/>
  <c r="W50" i="1"/>
  <c r="U50" i="1"/>
  <c r="T50" i="1"/>
  <c r="S50" i="1"/>
  <c r="Q50" i="1"/>
  <c r="P50" i="1"/>
  <c r="O50" i="1"/>
  <c r="M50" i="1"/>
  <c r="L50" i="1"/>
  <c r="K50" i="1"/>
  <c r="I50" i="1"/>
  <c r="H50" i="1"/>
  <c r="G50" i="1"/>
  <c r="Y49" i="1"/>
  <c r="X49" i="1"/>
  <c r="W49" i="1"/>
  <c r="U49" i="1"/>
  <c r="T49" i="1"/>
  <c r="S49" i="1"/>
  <c r="Q49" i="1"/>
  <c r="P49" i="1"/>
  <c r="O49" i="1"/>
  <c r="M49" i="1"/>
  <c r="L49" i="1"/>
  <c r="K49" i="1"/>
  <c r="I49" i="1"/>
  <c r="H49" i="1"/>
  <c r="G49" i="1"/>
  <c r="Y48" i="1"/>
  <c r="X48" i="1"/>
  <c r="W48" i="1"/>
  <c r="U48" i="1"/>
  <c r="T48" i="1"/>
  <c r="S48" i="1"/>
  <c r="Q48" i="1"/>
  <c r="P48" i="1"/>
  <c r="O48" i="1"/>
  <c r="M48" i="1"/>
  <c r="L48" i="1"/>
  <c r="K48" i="1"/>
  <c r="I48" i="1"/>
  <c r="H48" i="1"/>
  <c r="G48" i="1"/>
  <c r="Y47" i="1"/>
  <c r="X47" i="1"/>
  <c r="W47" i="1"/>
  <c r="U47" i="1"/>
  <c r="T47" i="1"/>
  <c r="S47" i="1"/>
  <c r="Q47" i="1"/>
  <c r="P47" i="1"/>
  <c r="O47" i="1"/>
  <c r="M47" i="1"/>
  <c r="L47" i="1"/>
  <c r="K47" i="1"/>
  <c r="I47" i="1"/>
  <c r="H47" i="1"/>
  <c r="G47" i="1"/>
  <c r="Y46" i="1"/>
  <c r="X46" i="1"/>
  <c r="W46" i="1"/>
  <c r="U46" i="1"/>
  <c r="T46" i="1"/>
  <c r="S46" i="1"/>
  <c r="Q46" i="1"/>
  <c r="P46" i="1"/>
  <c r="O46" i="1"/>
  <c r="M46" i="1"/>
  <c r="L46" i="1"/>
  <c r="K46" i="1"/>
  <c r="I46" i="1"/>
  <c r="H46" i="1"/>
  <c r="G46" i="1"/>
  <c r="Y45" i="1"/>
  <c r="X45" i="1"/>
  <c r="W45" i="1"/>
  <c r="U45" i="1"/>
  <c r="T45" i="1"/>
  <c r="S45" i="1"/>
  <c r="Q45" i="1"/>
  <c r="P45" i="1"/>
  <c r="O45" i="1"/>
  <c r="M45" i="1"/>
  <c r="L45" i="1"/>
  <c r="K45" i="1"/>
  <c r="I45" i="1"/>
  <c r="H45" i="1"/>
  <c r="G45" i="1"/>
  <c r="Y44" i="1"/>
  <c r="X44" i="1"/>
  <c r="W44" i="1"/>
  <c r="U44" i="1"/>
  <c r="T44" i="1"/>
  <c r="S44" i="1"/>
  <c r="Q44" i="1"/>
  <c r="P44" i="1"/>
  <c r="O44" i="1"/>
  <c r="M44" i="1"/>
  <c r="L44" i="1"/>
  <c r="K44" i="1"/>
  <c r="I44" i="1"/>
  <c r="H44" i="1"/>
  <c r="G44" i="1"/>
  <c r="Y43" i="1"/>
  <c r="X43" i="1"/>
  <c r="W43" i="1"/>
  <c r="U43" i="1"/>
  <c r="T43" i="1"/>
  <c r="S43" i="1"/>
  <c r="Q43" i="1"/>
  <c r="P43" i="1"/>
  <c r="O43" i="1"/>
  <c r="M43" i="1"/>
  <c r="L43" i="1"/>
  <c r="K43" i="1"/>
  <c r="I43" i="1"/>
  <c r="H43" i="1"/>
  <c r="G43" i="1"/>
  <c r="Y42" i="1"/>
  <c r="X42" i="1"/>
  <c r="W42" i="1"/>
  <c r="U42" i="1"/>
  <c r="T42" i="1"/>
  <c r="S42" i="1"/>
  <c r="Q42" i="1"/>
  <c r="P42" i="1"/>
  <c r="O42" i="1"/>
  <c r="M42" i="1"/>
  <c r="L42" i="1"/>
  <c r="K42" i="1"/>
  <c r="I42" i="1"/>
  <c r="H42" i="1"/>
  <c r="G42" i="1"/>
  <c r="Y41" i="1"/>
  <c r="X41" i="1"/>
  <c r="W41" i="1"/>
  <c r="U41" i="1"/>
  <c r="T41" i="1"/>
  <c r="S41" i="1"/>
  <c r="Q41" i="1"/>
  <c r="P41" i="1"/>
  <c r="O41" i="1"/>
  <c r="M41" i="1"/>
  <c r="L41" i="1"/>
  <c r="K41" i="1"/>
  <c r="I41" i="1"/>
  <c r="H41" i="1"/>
  <c r="G41" i="1"/>
  <c r="Y40" i="1"/>
  <c r="X40" i="1"/>
  <c r="W40" i="1"/>
  <c r="U40" i="1"/>
  <c r="T40" i="1"/>
  <c r="S40" i="1"/>
  <c r="Q40" i="1"/>
  <c r="P40" i="1"/>
  <c r="O40" i="1"/>
  <c r="M40" i="1"/>
  <c r="L40" i="1"/>
  <c r="K40" i="1"/>
  <c r="I40" i="1"/>
  <c r="H40" i="1"/>
  <c r="G40" i="1"/>
  <c r="Y39" i="1"/>
  <c r="X39" i="1"/>
  <c r="W39" i="1"/>
  <c r="U39" i="1"/>
  <c r="T39" i="1"/>
  <c r="S39" i="1"/>
  <c r="Q39" i="1"/>
  <c r="P39" i="1"/>
  <c r="O39" i="1"/>
  <c r="M39" i="1"/>
  <c r="L39" i="1"/>
  <c r="K39" i="1"/>
  <c r="I39" i="1"/>
  <c r="H39" i="1"/>
  <c r="G39" i="1"/>
  <c r="Y38" i="1"/>
  <c r="X38" i="1"/>
  <c r="W38" i="1"/>
  <c r="U38" i="1"/>
  <c r="T38" i="1"/>
  <c r="S38" i="1"/>
  <c r="Q38" i="1"/>
  <c r="P38" i="1"/>
  <c r="O38" i="1"/>
  <c r="M38" i="1"/>
  <c r="L38" i="1"/>
  <c r="K38" i="1"/>
  <c r="I38" i="1"/>
  <c r="H38" i="1"/>
  <c r="G38" i="1"/>
  <c r="Y37" i="1"/>
  <c r="X37" i="1"/>
  <c r="W37" i="1"/>
  <c r="U37" i="1"/>
  <c r="T37" i="1"/>
  <c r="S37" i="1"/>
  <c r="Q37" i="1"/>
  <c r="P37" i="1"/>
  <c r="O37" i="1"/>
  <c r="M37" i="1"/>
  <c r="L37" i="1"/>
  <c r="K37" i="1"/>
  <c r="I37" i="1"/>
  <c r="H37" i="1"/>
  <c r="G37" i="1"/>
  <c r="Y36" i="1"/>
  <c r="X36" i="1"/>
  <c r="W36" i="1"/>
  <c r="U36" i="1"/>
  <c r="T36" i="1"/>
  <c r="S36" i="1"/>
  <c r="Q36" i="1"/>
  <c r="P36" i="1"/>
  <c r="O36" i="1"/>
  <c r="M36" i="1"/>
  <c r="L36" i="1"/>
  <c r="K36" i="1"/>
  <c r="I36" i="1"/>
  <c r="H36" i="1"/>
  <c r="G36" i="1"/>
  <c r="Y35" i="1"/>
  <c r="X35" i="1"/>
  <c r="W35" i="1"/>
  <c r="U35" i="1"/>
  <c r="T35" i="1"/>
  <c r="S35" i="1"/>
  <c r="Q35" i="1"/>
  <c r="P35" i="1"/>
  <c r="O35" i="1"/>
  <c r="M35" i="1"/>
  <c r="L35" i="1"/>
  <c r="K35" i="1"/>
  <c r="I35" i="1"/>
  <c r="H35" i="1"/>
  <c r="G35" i="1"/>
  <c r="Y34" i="1"/>
  <c r="X34" i="1"/>
  <c r="W34" i="1"/>
  <c r="U34" i="1"/>
  <c r="T34" i="1"/>
  <c r="S34" i="1"/>
  <c r="Q34" i="1"/>
  <c r="P34" i="1"/>
  <c r="O34" i="1"/>
  <c r="M34" i="1"/>
  <c r="L34" i="1"/>
  <c r="K34" i="1"/>
  <c r="I34" i="1"/>
  <c r="H34" i="1"/>
  <c r="G34" i="1"/>
  <c r="Y33" i="1"/>
  <c r="X33" i="1"/>
  <c r="W33" i="1"/>
  <c r="U33" i="1"/>
  <c r="T33" i="1"/>
  <c r="S33" i="1"/>
  <c r="Q33" i="1"/>
  <c r="P33" i="1"/>
  <c r="O33" i="1"/>
  <c r="M33" i="1"/>
  <c r="L33" i="1"/>
  <c r="K33" i="1"/>
  <c r="I33" i="1"/>
  <c r="H33" i="1"/>
  <c r="G33" i="1"/>
  <c r="Y32" i="1"/>
  <c r="X32" i="1"/>
  <c r="W32" i="1"/>
  <c r="U32" i="1"/>
  <c r="T32" i="1"/>
  <c r="S32" i="1"/>
  <c r="Q32" i="1"/>
  <c r="P32" i="1"/>
  <c r="O32" i="1"/>
  <c r="M32" i="1"/>
  <c r="L32" i="1"/>
  <c r="K32" i="1"/>
  <c r="I32" i="1"/>
  <c r="H32" i="1"/>
  <c r="G32" i="1"/>
  <c r="Y31" i="1"/>
  <c r="X31" i="1"/>
  <c r="W31" i="1"/>
  <c r="U31" i="1"/>
  <c r="T31" i="1"/>
  <c r="S31" i="1"/>
  <c r="Q31" i="1"/>
  <c r="P31" i="1"/>
  <c r="O31" i="1"/>
  <c r="M31" i="1"/>
  <c r="L31" i="1"/>
  <c r="K31" i="1"/>
  <c r="I31" i="1"/>
  <c r="H31" i="1"/>
  <c r="G31" i="1"/>
  <c r="Y30" i="1"/>
  <c r="X30" i="1"/>
  <c r="W30" i="1"/>
  <c r="U30" i="1"/>
  <c r="T30" i="1"/>
  <c r="S30" i="1"/>
  <c r="Q30" i="1"/>
  <c r="P30" i="1"/>
  <c r="O30" i="1"/>
  <c r="M30" i="1"/>
  <c r="L30" i="1"/>
  <c r="K30" i="1"/>
  <c r="I30" i="1"/>
  <c r="H30" i="1"/>
  <c r="G30" i="1"/>
  <c r="Y29" i="1"/>
  <c r="X29" i="1"/>
  <c r="W29" i="1"/>
  <c r="U29" i="1"/>
  <c r="T29" i="1"/>
  <c r="S29" i="1"/>
  <c r="Q29" i="1"/>
  <c r="P29" i="1"/>
  <c r="O29" i="1"/>
  <c r="M29" i="1"/>
  <c r="L29" i="1"/>
  <c r="K29" i="1"/>
  <c r="I29" i="1"/>
  <c r="H29" i="1"/>
  <c r="G29" i="1"/>
  <c r="Y28" i="1"/>
  <c r="X28" i="1"/>
  <c r="W28" i="1"/>
  <c r="U28" i="1"/>
  <c r="T28" i="1"/>
  <c r="S28" i="1"/>
  <c r="Q28" i="1"/>
  <c r="P28" i="1"/>
  <c r="O28" i="1"/>
  <c r="M28" i="1"/>
  <c r="L28" i="1"/>
  <c r="K28" i="1"/>
  <c r="I28" i="1"/>
  <c r="H28" i="1"/>
  <c r="G28" i="1"/>
  <c r="Y27" i="1"/>
  <c r="X27" i="1"/>
  <c r="W27" i="1"/>
  <c r="U27" i="1"/>
  <c r="T27" i="1"/>
  <c r="S27" i="1"/>
  <c r="Q27" i="1"/>
  <c r="P27" i="1"/>
  <c r="O27" i="1"/>
  <c r="M27" i="1"/>
  <c r="L27" i="1"/>
  <c r="K27" i="1"/>
  <c r="I27" i="1"/>
  <c r="H27" i="1"/>
  <c r="G27" i="1"/>
  <c r="Y26" i="1"/>
  <c r="X26" i="1"/>
  <c r="W26" i="1"/>
  <c r="U26" i="1"/>
  <c r="T26" i="1"/>
  <c r="S26" i="1"/>
  <c r="Q26" i="1"/>
  <c r="P26" i="1"/>
  <c r="O26" i="1"/>
  <c r="M26" i="1"/>
  <c r="L26" i="1"/>
  <c r="K26" i="1"/>
  <c r="I26" i="1"/>
  <c r="H26" i="1"/>
  <c r="G26" i="1"/>
  <c r="Y25" i="1"/>
  <c r="X25" i="1"/>
  <c r="W25" i="1"/>
  <c r="U25" i="1"/>
  <c r="T25" i="1"/>
  <c r="S25" i="1"/>
  <c r="Q25" i="1"/>
  <c r="P25" i="1"/>
  <c r="O25" i="1"/>
  <c r="M25" i="1"/>
  <c r="L25" i="1"/>
  <c r="K25" i="1"/>
  <c r="I25" i="1"/>
  <c r="H25" i="1"/>
  <c r="G25" i="1"/>
  <c r="Y24" i="1"/>
  <c r="X24" i="1"/>
  <c r="W24" i="1"/>
  <c r="U24" i="1"/>
  <c r="T24" i="1"/>
  <c r="S24" i="1"/>
  <c r="Q24" i="1"/>
  <c r="P24" i="1"/>
  <c r="O24" i="1"/>
  <c r="M24" i="1"/>
  <c r="L24" i="1"/>
  <c r="K24" i="1"/>
  <c r="I24" i="1"/>
  <c r="H24" i="1"/>
  <c r="G24" i="1"/>
  <c r="Y23" i="1"/>
  <c r="X23" i="1"/>
  <c r="W23" i="1"/>
  <c r="U23" i="1"/>
  <c r="T23" i="1"/>
  <c r="S23" i="1"/>
  <c r="Q23" i="1"/>
  <c r="P23" i="1"/>
  <c r="O23" i="1"/>
  <c r="M23" i="1"/>
  <c r="L23" i="1"/>
  <c r="K23" i="1"/>
  <c r="I23" i="1"/>
  <c r="H23" i="1"/>
  <c r="G23" i="1"/>
  <c r="Y22" i="1"/>
  <c r="X22" i="1"/>
  <c r="W22" i="1"/>
  <c r="U22" i="1"/>
  <c r="T22" i="1"/>
  <c r="S22" i="1"/>
  <c r="Q22" i="1"/>
  <c r="P22" i="1"/>
  <c r="O22" i="1"/>
  <c r="M22" i="1"/>
  <c r="L22" i="1"/>
  <c r="K22" i="1"/>
  <c r="I22" i="1"/>
  <c r="H22" i="1"/>
  <c r="G22" i="1"/>
  <c r="Y330" i="1"/>
  <c r="X330" i="1"/>
  <c r="W330" i="1"/>
  <c r="U330" i="1"/>
  <c r="T330" i="1"/>
  <c r="S330" i="1"/>
  <c r="Q330" i="1"/>
  <c r="P330" i="1"/>
  <c r="O330" i="1"/>
  <c r="M330" i="1"/>
  <c r="L330" i="1"/>
  <c r="K330" i="1"/>
  <c r="I330" i="1"/>
  <c r="H330" i="1"/>
  <c r="G330" i="1"/>
  <c r="Y329" i="1"/>
  <c r="X329" i="1"/>
  <c r="W329" i="1"/>
  <c r="U329" i="1"/>
  <c r="T329" i="1"/>
  <c r="S329" i="1"/>
  <c r="Q329" i="1"/>
  <c r="P329" i="1"/>
  <c r="O329" i="1"/>
  <c r="M329" i="1"/>
  <c r="L329" i="1"/>
  <c r="K329" i="1"/>
  <c r="I329" i="1"/>
  <c r="H329" i="1"/>
  <c r="G329" i="1"/>
  <c r="Y328" i="1"/>
  <c r="X328" i="1"/>
  <c r="W328" i="1"/>
  <c r="U328" i="1"/>
  <c r="T328" i="1"/>
  <c r="S328" i="1"/>
  <c r="Q328" i="1"/>
  <c r="P328" i="1"/>
  <c r="O328" i="1"/>
  <c r="M328" i="1"/>
  <c r="L328" i="1"/>
  <c r="K328" i="1"/>
  <c r="I328" i="1"/>
  <c r="H328" i="1"/>
  <c r="G328" i="1"/>
  <c r="Y327" i="1"/>
  <c r="X327" i="1"/>
  <c r="W327" i="1"/>
  <c r="U327" i="1"/>
  <c r="T327" i="1"/>
  <c r="S327" i="1"/>
  <c r="Q327" i="1"/>
  <c r="P327" i="1"/>
  <c r="O327" i="1"/>
  <c r="M327" i="1"/>
  <c r="L327" i="1"/>
  <c r="K327" i="1"/>
  <c r="I327" i="1"/>
  <c r="H327" i="1"/>
  <c r="G327" i="1"/>
  <c r="Y326" i="1"/>
  <c r="X326" i="1"/>
  <c r="W326" i="1"/>
  <c r="U326" i="1"/>
  <c r="T326" i="1"/>
  <c r="S326" i="1"/>
  <c r="Q326" i="1"/>
  <c r="P326" i="1"/>
  <c r="O326" i="1"/>
  <c r="M326" i="1"/>
  <c r="L326" i="1"/>
  <c r="K326" i="1"/>
  <c r="I326" i="1"/>
  <c r="H326" i="1"/>
  <c r="G326" i="1"/>
  <c r="Y71" i="1"/>
  <c r="X71" i="1"/>
  <c r="W71" i="1"/>
  <c r="U71" i="1"/>
  <c r="T71" i="1"/>
  <c r="S71" i="1"/>
  <c r="Q71" i="1"/>
  <c r="P71" i="1"/>
  <c r="O71" i="1"/>
  <c r="M71" i="1"/>
  <c r="L71" i="1"/>
  <c r="K71" i="1"/>
  <c r="I71" i="1"/>
  <c r="H71" i="1"/>
  <c r="G71" i="1"/>
  <c r="Y70" i="1"/>
  <c r="X70" i="1"/>
  <c r="W70" i="1"/>
  <c r="U70" i="1"/>
  <c r="T70" i="1"/>
  <c r="S70" i="1"/>
  <c r="Q70" i="1"/>
  <c r="P70" i="1"/>
  <c r="O70" i="1"/>
  <c r="M70" i="1"/>
  <c r="L70" i="1"/>
  <c r="K70" i="1"/>
  <c r="I70" i="1"/>
  <c r="H70" i="1"/>
  <c r="G70" i="1"/>
  <c r="Y69" i="1"/>
  <c r="X69" i="1"/>
  <c r="W69" i="1"/>
  <c r="U69" i="1"/>
  <c r="T69" i="1"/>
  <c r="S69" i="1"/>
  <c r="Q69" i="1"/>
  <c r="P69" i="1"/>
  <c r="O69" i="1"/>
  <c r="M69" i="1"/>
  <c r="L69" i="1"/>
  <c r="K69" i="1"/>
  <c r="I69" i="1"/>
  <c r="H69" i="1"/>
  <c r="G69" i="1"/>
  <c r="Y68" i="1"/>
  <c r="X68" i="1"/>
  <c r="W68" i="1"/>
  <c r="U68" i="1"/>
  <c r="T68" i="1"/>
  <c r="S68" i="1"/>
  <c r="Q68" i="1"/>
  <c r="P68" i="1"/>
  <c r="O68" i="1"/>
  <c r="M68" i="1"/>
  <c r="L68" i="1"/>
  <c r="K68" i="1"/>
  <c r="I68" i="1"/>
  <c r="H68" i="1"/>
  <c r="G68" i="1"/>
  <c r="Y67" i="1"/>
  <c r="X67" i="1"/>
  <c r="W67" i="1"/>
  <c r="U67" i="1"/>
  <c r="T67" i="1"/>
  <c r="S67" i="1"/>
  <c r="Q67" i="1"/>
  <c r="P67" i="1"/>
  <c r="O67" i="1"/>
  <c r="M67" i="1"/>
  <c r="L67" i="1"/>
  <c r="K67" i="1"/>
  <c r="I67" i="1"/>
  <c r="H67" i="1"/>
  <c r="G67" i="1"/>
  <c r="Y66" i="1"/>
  <c r="X66" i="1"/>
  <c r="W66" i="1"/>
  <c r="U66" i="1"/>
  <c r="T66" i="1"/>
  <c r="S66" i="1"/>
  <c r="Q66" i="1"/>
  <c r="P66" i="1"/>
  <c r="O66" i="1"/>
  <c r="M66" i="1"/>
  <c r="L66" i="1"/>
  <c r="K66" i="1"/>
  <c r="I66" i="1"/>
  <c r="H66" i="1"/>
  <c r="G66" i="1"/>
  <c r="Y65" i="1"/>
  <c r="X65" i="1"/>
  <c r="W65" i="1"/>
  <c r="U65" i="1"/>
  <c r="T65" i="1"/>
  <c r="S65" i="1"/>
  <c r="Q65" i="1"/>
  <c r="P65" i="1"/>
  <c r="O65" i="1"/>
  <c r="M65" i="1"/>
  <c r="L65" i="1"/>
  <c r="K65" i="1"/>
  <c r="I65" i="1"/>
  <c r="H65" i="1"/>
  <c r="G65" i="1"/>
  <c r="G61" i="1"/>
  <c r="H61" i="1"/>
  <c r="I61" i="1"/>
  <c r="K61" i="1"/>
  <c r="L61" i="1"/>
  <c r="M61" i="1"/>
  <c r="O61" i="1"/>
  <c r="P61" i="1"/>
  <c r="Q61" i="1"/>
  <c r="S61" i="1"/>
  <c r="T61" i="1"/>
  <c r="U61" i="1"/>
  <c r="W61" i="1"/>
  <c r="X61" i="1"/>
  <c r="Y61" i="1"/>
  <c r="G55" i="1"/>
  <c r="H55" i="1"/>
  <c r="I55" i="1"/>
  <c r="K55" i="1"/>
  <c r="L55" i="1"/>
  <c r="M55" i="1"/>
  <c r="O55" i="1"/>
  <c r="P55" i="1"/>
  <c r="Q55" i="1"/>
  <c r="S55" i="1"/>
  <c r="T55" i="1"/>
  <c r="U55" i="1"/>
  <c r="W55" i="1"/>
  <c r="X55" i="1"/>
  <c r="Y55" i="1"/>
  <c r="G64" i="1"/>
  <c r="H64" i="1"/>
  <c r="I64" i="1"/>
  <c r="K64" i="1"/>
  <c r="L64" i="1"/>
  <c r="M64" i="1"/>
  <c r="O64" i="1"/>
  <c r="P64" i="1"/>
  <c r="Q64" i="1"/>
  <c r="S64" i="1"/>
  <c r="T64" i="1"/>
  <c r="U64" i="1"/>
  <c r="W64" i="1"/>
  <c r="X64" i="1"/>
  <c r="Y64" i="1"/>
  <c r="Y14" i="1" l="1"/>
  <c r="X14" i="1"/>
  <c r="W14" i="1"/>
  <c r="U14" i="1"/>
  <c r="T14" i="1"/>
  <c r="S14" i="1"/>
  <c r="Q14" i="1"/>
  <c r="P14" i="1"/>
  <c r="O14" i="1"/>
  <c r="M14" i="1"/>
  <c r="L14" i="1"/>
  <c r="K14" i="1"/>
  <c r="I14" i="1"/>
  <c r="H14" i="1"/>
  <c r="G14" i="1"/>
  <c r="Y13" i="1"/>
  <c r="X13" i="1"/>
  <c r="W13" i="1"/>
  <c r="U13" i="1"/>
  <c r="T13" i="1"/>
  <c r="S13" i="1"/>
  <c r="Q13" i="1"/>
  <c r="P13" i="1"/>
  <c r="O13" i="1"/>
  <c r="M13" i="1"/>
  <c r="L13" i="1"/>
  <c r="K13" i="1"/>
  <c r="I13" i="1"/>
  <c r="H13" i="1"/>
  <c r="G13" i="1"/>
  <c r="Y12" i="1"/>
  <c r="X12" i="1"/>
  <c r="W12" i="1"/>
  <c r="U12" i="1"/>
  <c r="T12" i="1"/>
  <c r="S12" i="1"/>
  <c r="Q12" i="1"/>
  <c r="P12" i="1"/>
  <c r="O12" i="1"/>
  <c r="M12" i="1"/>
  <c r="L12" i="1"/>
  <c r="K12" i="1"/>
  <c r="I12" i="1"/>
  <c r="H12" i="1"/>
  <c r="G12" i="1"/>
  <c r="Y11" i="1"/>
  <c r="X11" i="1"/>
  <c r="W11" i="1"/>
  <c r="U11" i="1"/>
  <c r="T11" i="1"/>
  <c r="S11" i="1"/>
  <c r="Q11" i="1"/>
  <c r="P11" i="1"/>
  <c r="O11" i="1"/>
  <c r="M11" i="1"/>
  <c r="L11" i="1"/>
  <c r="K11" i="1"/>
  <c r="I11" i="1"/>
  <c r="H11" i="1"/>
  <c r="G11" i="1"/>
  <c r="E321" i="1"/>
  <c r="G321" i="1"/>
  <c r="H321" i="1"/>
  <c r="I321" i="1"/>
  <c r="K321" i="1"/>
  <c r="L321" i="1"/>
  <c r="M321" i="1"/>
  <c r="O321" i="1"/>
  <c r="P321" i="1"/>
  <c r="Q321" i="1"/>
  <c r="S321" i="1"/>
  <c r="T321" i="1"/>
  <c r="U321" i="1"/>
  <c r="W321" i="1"/>
  <c r="X321" i="1"/>
  <c r="Y321" i="1"/>
  <c r="E320" i="1"/>
  <c r="G320" i="1"/>
  <c r="H320" i="1"/>
  <c r="I320" i="1"/>
  <c r="K320" i="1"/>
  <c r="L320" i="1"/>
  <c r="M320" i="1"/>
  <c r="O320" i="1"/>
  <c r="P320" i="1"/>
  <c r="Q320" i="1"/>
  <c r="S320" i="1"/>
  <c r="T320" i="1"/>
  <c r="U320" i="1"/>
  <c r="W320" i="1"/>
  <c r="X320" i="1"/>
  <c r="Y320" i="1"/>
  <c r="Y319" i="1"/>
  <c r="X319" i="1"/>
  <c r="W319" i="1"/>
  <c r="U319" i="1"/>
  <c r="T319" i="1"/>
  <c r="S319" i="1"/>
  <c r="Q319" i="1"/>
  <c r="P319" i="1"/>
  <c r="O319" i="1"/>
  <c r="M319" i="1"/>
  <c r="L319" i="1"/>
  <c r="K319" i="1"/>
  <c r="I319" i="1"/>
  <c r="H319" i="1"/>
  <c r="G319" i="1"/>
  <c r="Y318" i="1"/>
  <c r="X318" i="1"/>
  <c r="W318" i="1"/>
  <c r="U318" i="1"/>
  <c r="T318" i="1"/>
  <c r="S318" i="1"/>
  <c r="Q318" i="1"/>
  <c r="P318" i="1"/>
  <c r="O318" i="1"/>
  <c r="M318" i="1"/>
  <c r="L318" i="1"/>
  <c r="K318" i="1"/>
  <c r="I318" i="1"/>
  <c r="H318" i="1"/>
  <c r="G318" i="1"/>
  <c r="Y317" i="1"/>
  <c r="X317" i="1"/>
  <c r="W317" i="1"/>
  <c r="U317" i="1"/>
  <c r="T317" i="1"/>
  <c r="S317" i="1"/>
  <c r="Q317" i="1"/>
  <c r="P317" i="1"/>
  <c r="O317" i="1"/>
  <c r="M317" i="1"/>
  <c r="L317" i="1"/>
  <c r="K317" i="1"/>
  <c r="I317" i="1"/>
  <c r="H317" i="1"/>
  <c r="G317" i="1"/>
  <c r="Y316" i="1"/>
  <c r="X316" i="1"/>
  <c r="W316" i="1"/>
  <c r="U316" i="1"/>
  <c r="T316" i="1"/>
  <c r="S316" i="1"/>
  <c r="Q316" i="1"/>
  <c r="P316" i="1"/>
  <c r="O316" i="1"/>
  <c r="M316" i="1"/>
  <c r="L316" i="1"/>
  <c r="K316" i="1"/>
  <c r="I316" i="1"/>
  <c r="H316" i="1"/>
  <c r="G316" i="1"/>
  <c r="Y315" i="1"/>
  <c r="X315" i="1"/>
  <c r="W315" i="1"/>
  <c r="U315" i="1"/>
  <c r="T315" i="1"/>
  <c r="S315" i="1"/>
  <c r="Q315" i="1"/>
  <c r="P315" i="1"/>
  <c r="O315" i="1"/>
  <c r="M315" i="1"/>
  <c r="L315" i="1"/>
  <c r="K315" i="1"/>
  <c r="I315" i="1"/>
  <c r="H315" i="1"/>
  <c r="G315" i="1"/>
  <c r="E319" i="1"/>
  <c r="E318" i="1"/>
  <c r="E317" i="1"/>
  <c r="E316" i="1"/>
  <c r="E315" i="1"/>
  <c r="E14" i="1"/>
  <c r="E13" i="1"/>
  <c r="E12" i="1"/>
  <c r="E11" i="1"/>
  <c r="Y208" i="1"/>
  <c r="X208" i="1"/>
  <c r="W208" i="1"/>
  <c r="U208" i="1"/>
  <c r="T208" i="1"/>
  <c r="S208" i="1"/>
  <c r="Q208" i="1"/>
  <c r="P208" i="1"/>
  <c r="O208" i="1"/>
  <c r="M208" i="1"/>
  <c r="L208" i="1"/>
  <c r="K208" i="1"/>
  <c r="I208" i="1"/>
  <c r="H208" i="1"/>
  <c r="G208" i="1"/>
  <c r="Y207" i="1"/>
  <c r="X207" i="1"/>
  <c r="W207" i="1"/>
  <c r="U207" i="1"/>
  <c r="T207" i="1"/>
  <c r="S207" i="1"/>
  <c r="Q207" i="1"/>
  <c r="P207" i="1"/>
  <c r="O207" i="1"/>
  <c r="M207" i="1"/>
  <c r="L207" i="1"/>
  <c r="K207" i="1"/>
  <c r="I207" i="1"/>
  <c r="H207" i="1"/>
  <c r="G207" i="1"/>
  <c r="Y206" i="1"/>
  <c r="X206" i="1"/>
  <c r="W206" i="1"/>
  <c r="U206" i="1"/>
  <c r="T206" i="1"/>
  <c r="S206" i="1"/>
  <c r="Q206" i="1"/>
  <c r="P206" i="1"/>
  <c r="O206" i="1"/>
  <c r="M206" i="1"/>
  <c r="L206" i="1"/>
  <c r="K206" i="1"/>
  <c r="I206" i="1"/>
  <c r="H206" i="1"/>
  <c r="G206" i="1"/>
  <c r="Y63" i="1"/>
  <c r="X63" i="1"/>
  <c r="W63" i="1"/>
  <c r="U63" i="1"/>
  <c r="T63" i="1"/>
  <c r="S63" i="1"/>
  <c r="Q63" i="1"/>
  <c r="P63" i="1"/>
  <c r="O63" i="1"/>
  <c r="M63" i="1"/>
  <c r="L63" i="1"/>
  <c r="K63" i="1"/>
  <c r="I63" i="1"/>
  <c r="H63" i="1"/>
  <c r="G63" i="1"/>
  <c r="Y62" i="1"/>
  <c r="X62" i="1"/>
  <c r="W62" i="1"/>
  <c r="U62" i="1"/>
  <c r="T62" i="1"/>
  <c r="S62" i="1"/>
  <c r="Q62" i="1"/>
  <c r="P62" i="1"/>
  <c r="O62" i="1"/>
  <c r="M62" i="1"/>
  <c r="L62" i="1"/>
  <c r="K62" i="1"/>
  <c r="I62" i="1"/>
  <c r="H62" i="1"/>
  <c r="G62" i="1"/>
  <c r="G60" i="1"/>
  <c r="H60" i="1"/>
  <c r="I60" i="1"/>
  <c r="K60" i="1"/>
  <c r="L60" i="1"/>
  <c r="M60" i="1"/>
  <c r="O60" i="1"/>
  <c r="P60" i="1"/>
  <c r="Q60" i="1"/>
  <c r="S60" i="1"/>
  <c r="T60" i="1"/>
  <c r="U60" i="1"/>
  <c r="W60" i="1"/>
  <c r="X60" i="1"/>
  <c r="Y60" i="1"/>
  <c r="Y196" i="1"/>
  <c r="X196" i="1"/>
  <c r="W196" i="1"/>
  <c r="U196" i="1"/>
  <c r="T196" i="1"/>
  <c r="S196" i="1"/>
  <c r="Q196" i="1"/>
  <c r="P196" i="1"/>
  <c r="O196" i="1"/>
  <c r="M196" i="1"/>
  <c r="L196" i="1"/>
  <c r="K196" i="1"/>
  <c r="I196" i="1"/>
  <c r="H196" i="1"/>
  <c r="G196" i="1"/>
  <c r="Y195" i="1"/>
  <c r="X195" i="1"/>
  <c r="W195" i="1"/>
  <c r="U195" i="1"/>
  <c r="T195" i="1"/>
  <c r="S195" i="1"/>
  <c r="Q195" i="1"/>
  <c r="P195" i="1"/>
  <c r="O195" i="1"/>
  <c r="M195" i="1"/>
  <c r="L195" i="1"/>
  <c r="K195" i="1"/>
  <c r="I195" i="1"/>
  <c r="H195" i="1"/>
  <c r="G195" i="1"/>
  <c r="Y194" i="1"/>
  <c r="X194" i="1"/>
  <c r="W194" i="1"/>
  <c r="U194" i="1"/>
  <c r="T194" i="1"/>
  <c r="S194" i="1"/>
  <c r="Q194" i="1"/>
  <c r="P194" i="1"/>
  <c r="O194" i="1"/>
  <c r="M194" i="1"/>
  <c r="L194" i="1"/>
  <c r="K194" i="1"/>
  <c r="I194" i="1"/>
  <c r="H194" i="1"/>
  <c r="G194" i="1"/>
  <c r="Y193" i="1"/>
  <c r="X193" i="1"/>
  <c r="W193" i="1"/>
  <c r="U193" i="1"/>
  <c r="T193" i="1"/>
  <c r="S193" i="1"/>
  <c r="Q193" i="1"/>
  <c r="P193" i="1"/>
  <c r="O193" i="1"/>
  <c r="M193" i="1"/>
  <c r="L193" i="1"/>
  <c r="K193" i="1"/>
  <c r="I193" i="1"/>
  <c r="H193" i="1"/>
  <c r="G193" i="1"/>
  <c r="Y192" i="1"/>
  <c r="X192" i="1"/>
  <c r="W192" i="1"/>
  <c r="U192" i="1"/>
  <c r="T192" i="1"/>
  <c r="S192" i="1"/>
  <c r="Q192" i="1"/>
  <c r="P192" i="1"/>
  <c r="O192" i="1"/>
  <c r="M192" i="1"/>
  <c r="L192" i="1"/>
  <c r="K192" i="1"/>
  <c r="I192" i="1"/>
  <c r="H192" i="1"/>
  <c r="G192" i="1"/>
  <c r="Y191" i="1"/>
  <c r="X191" i="1"/>
  <c r="W191" i="1"/>
  <c r="U191" i="1"/>
  <c r="T191" i="1"/>
  <c r="S191" i="1"/>
  <c r="Q191" i="1"/>
  <c r="P191" i="1"/>
  <c r="O191" i="1"/>
  <c r="M191" i="1"/>
  <c r="L191" i="1"/>
  <c r="K191" i="1"/>
  <c r="I191" i="1"/>
  <c r="H191" i="1"/>
  <c r="G191" i="1"/>
  <c r="Y190" i="1"/>
  <c r="X190" i="1"/>
  <c r="W190" i="1"/>
  <c r="U190" i="1"/>
  <c r="T190" i="1"/>
  <c r="S190" i="1"/>
  <c r="Q190" i="1"/>
  <c r="P190" i="1"/>
  <c r="O190" i="1"/>
  <c r="M190" i="1"/>
  <c r="L190" i="1"/>
  <c r="K190" i="1"/>
  <c r="I190" i="1"/>
  <c r="H190" i="1"/>
  <c r="G190" i="1"/>
  <c r="Y189" i="1"/>
  <c r="X189" i="1"/>
  <c r="W189" i="1"/>
  <c r="U189" i="1"/>
  <c r="T189" i="1"/>
  <c r="S189" i="1"/>
  <c r="Q189" i="1"/>
  <c r="P189" i="1"/>
  <c r="O189" i="1"/>
  <c r="M189" i="1"/>
  <c r="L189" i="1"/>
  <c r="K189" i="1"/>
  <c r="I189" i="1"/>
  <c r="H189" i="1"/>
  <c r="G189" i="1"/>
  <c r="Y188" i="1"/>
  <c r="X188" i="1"/>
  <c r="W188" i="1"/>
  <c r="U188" i="1"/>
  <c r="T188" i="1"/>
  <c r="S188" i="1"/>
  <c r="Q188" i="1"/>
  <c r="P188" i="1"/>
  <c r="O188" i="1"/>
  <c r="M188" i="1"/>
  <c r="L188" i="1"/>
  <c r="K188" i="1"/>
  <c r="I188" i="1"/>
  <c r="H188" i="1"/>
  <c r="G188" i="1"/>
  <c r="Y187" i="1"/>
  <c r="X187" i="1"/>
  <c r="W187" i="1"/>
  <c r="U187" i="1"/>
  <c r="T187" i="1"/>
  <c r="S187" i="1"/>
  <c r="Q187" i="1"/>
  <c r="P187" i="1"/>
  <c r="O187" i="1"/>
  <c r="M187" i="1"/>
  <c r="L187" i="1"/>
  <c r="K187" i="1"/>
  <c r="I187" i="1"/>
  <c r="H187" i="1"/>
  <c r="G187" i="1"/>
  <c r="Y186" i="1"/>
  <c r="X186" i="1"/>
  <c r="W186" i="1"/>
  <c r="U186" i="1"/>
  <c r="T186" i="1"/>
  <c r="S186" i="1"/>
  <c r="Q186" i="1"/>
  <c r="P186" i="1"/>
  <c r="O186" i="1"/>
  <c r="M186" i="1"/>
  <c r="L186" i="1"/>
  <c r="K186" i="1"/>
  <c r="I186" i="1"/>
  <c r="H186" i="1"/>
  <c r="G186" i="1"/>
  <c r="Y185" i="1"/>
  <c r="X185" i="1"/>
  <c r="W185" i="1"/>
  <c r="U185" i="1"/>
  <c r="T185" i="1"/>
  <c r="S185" i="1"/>
  <c r="Q185" i="1"/>
  <c r="P185" i="1"/>
  <c r="O185" i="1"/>
  <c r="M185" i="1"/>
  <c r="L185" i="1"/>
  <c r="K185" i="1"/>
  <c r="I185" i="1"/>
  <c r="H185" i="1"/>
  <c r="G185" i="1"/>
  <c r="Y184" i="1"/>
  <c r="X184" i="1"/>
  <c r="W184" i="1"/>
  <c r="U184" i="1"/>
  <c r="T184" i="1"/>
  <c r="S184" i="1"/>
  <c r="Q184" i="1"/>
  <c r="P184" i="1"/>
  <c r="O184" i="1"/>
  <c r="M184" i="1"/>
  <c r="L184" i="1"/>
  <c r="K184" i="1"/>
  <c r="I184" i="1"/>
  <c r="H184" i="1"/>
  <c r="G184" i="1"/>
  <c r="Y183" i="1"/>
  <c r="X183" i="1"/>
  <c r="W183" i="1"/>
  <c r="U183" i="1"/>
  <c r="T183" i="1"/>
  <c r="S183" i="1"/>
  <c r="Q183" i="1"/>
  <c r="P183" i="1"/>
  <c r="O183" i="1"/>
  <c r="M183" i="1"/>
  <c r="L183" i="1"/>
  <c r="K183" i="1"/>
  <c r="I183" i="1"/>
  <c r="H183" i="1"/>
  <c r="G183" i="1"/>
  <c r="Y182" i="1"/>
  <c r="X182" i="1"/>
  <c r="W182" i="1"/>
  <c r="U182" i="1"/>
  <c r="T182" i="1"/>
  <c r="S182" i="1"/>
  <c r="Q182" i="1"/>
  <c r="P182" i="1"/>
  <c r="O182" i="1"/>
  <c r="M182" i="1"/>
  <c r="L182" i="1"/>
  <c r="K182" i="1"/>
  <c r="I182" i="1"/>
  <c r="H182" i="1"/>
  <c r="G182" i="1"/>
  <c r="Y181" i="1"/>
  <c r="X181" i="1"/>
  <c r="W181" i="1"/>
  <c r="U181" i="1"/>
  <c r="T181" i="1"/>
  <c r="S181" i="1"/>
  <c r="Q181" i="1"/>
  <c r="P181" i="1"/>
  <c r="O181" i="1"/>
  <c r="M181" i="1"/>
  <c r="L181" i="1"/>
  <c r="K181" i="1"/>
  <c r="I181" i="1"/>
  <c r="H181" i="1"/>
  <c r="G181" i="1"/>
  <c r="Y180" i="1"/>
  <c r="X180" i="1"/>
  <c r="W180" i="1"/>
  <c r="U180" i="1"/>
  <c r="T180" i="1"/>
  <c r="S180" i="1"/>
  <c r="Q180" i="1"/>
  <c r="P180" i="1"/>
  <c r="O180" i="1"/>
  <c r="M180" i="1"/>
  <c r="L180" i="1"/>
  <c r="K180" i="1"/>
  <c r="I180" i="1"/>
  <c r="H180" i="1"/>
  <c r="G180" i="1"/>
  <c r="Y179" i="1"/>
  <c r="X179" i="1"/>
  <c r="W179" i="1"/>
  <c r="U179" i="1"/>
  <c r="T179" i="1"/>
  <c r="S179" i="1"/>
  <c r="Q179" i="1"/>
  <c r="P179" i="1"/>
  <c r="O179" i="1"/>
  <c r="M179" i="1"/>
  <c r="L179" i="1"/>
  <c r="K179" i="1"/>
  <c r="I179" i="1"/>
  <c r="H179" i="1"/>
  <c r="G179" i="1"/>
  <c r="Y178" i="1"/>
  <c r="X178" i="1"/>
  <c r="W178" i="1"/>
  <c r="U178" i="1"/>
  <c r="T178" i="1"/>
  <c r="S178" i="1"/>
  <c r="Q178" i="1"/>
  <c r="P178" i="1"/>
  <c r="O178" i="1"/>
  <c r="M178" i="1"/>
  <c r="L178" i="1"/>
  <c r="K178" i="1"/>
  <c r="I178" i="1"/>
  <c r="H178" i="1"/>
  <c r="G178" i="1"/>
  <c r="Y177" i="1"/>
  <c r="X177" i="1"/>
  <c r="W177" i="1"/>
  <c r="U177" i="1"/>
  <c r="T177" i="1"/>
  <c r="S177" i="1"/>
  <c r="Q177" i="1"/>
  <c r="P177" i="1"/>
  <c r="O177" i="1"/>
  <c r="M177" i="1"/>
  <c r="L177" i="1"/>
  <c r="K177" i="1"/>
  <c r="I177" i="1"/>
  <c r="H177" i="1"/>
  <c r="G177" i="1"/>
  <c r="Y176" i="1"/>
  <c r="X176" i="1"/>
  <c r="W176" i="1"/>
  <c r="U176" i="1"/>
  <c r="T176" i="1"/>
  <c r="S176" i="1"/>
  <c r="Q176" i="1"/>
  <c r="P176" i="1"/>
  <c r="O176" i="1"/>
  <c r="M176" i="1"/>
  <c r="L176" i="1"/>
  <c r="K176" i="1"/>
  <c r="I176" i="1"/>
  <c r="H176" i="1"/>
  <c r="G176" i="1"/>
  <c r="Y175" i="1"/>
  <c r="X175" i="1"/>
  <c r="W175" i="1"/>
  <c r="U175" i="1"/>
  <c r="T175" i="1"/>
  <c r="S175" i="1"/>
  <c r="Q175" i="1"/>
  <c r="P175" i="1"/>
  <c r="O175" i="1"/>
  <c r="M175" i="1"/>
  <c r="L175" i="1"/>
  <c r="K175" i="1"/>
  <c r="I175" i="1"/>
  <c r="H175" i="1"/>
  <c r="G175" i="1"/>
  <c r="Y174" i="1"/>
  <c r="X174" i="1"/>
  <c r="W174" i="1"/>
  <c r="U174" i="1"/>
  <c r="T174" i="1"/>
  <c r="S174" i="1"/>
  <c r="Q174" i="1"/>
  <c r="P174" i="1"/>
  <c r="O174" i="1"/>
  <c r="M174" i="1"/>
  <c r="L174" i="1"/>
  <c r="K174" i="1"/>
  <c r="I174" i="1"/>
  <c r="H174" i="1"/>
  <c r="G174" i="1"/>
  <c r="Y173" i="1"/>
  <c r="X173" i="1"/>
  <c r="W173" i="1"/>
  <c r="U173" i="1"/>
  <c r="T173" i="1"/>
  <c r="S173" i="1"/>
  <c r="Q173" i="1"/>
  <c r="P173" i="1"/>
  <c r="O173" i="1"/>
  <c r="M173" i="1"/>
  <c r="L173" i="1"/>
  <c r="K173" i="1"/>
  <c r="I173" i="1"/>
  <c r="H173" i="1"/>
  <c r="G173" i="1"/>
  <c r="Y172" i="1"/>
  <c r="X172" i="1"/>
  <c r="W172" i="1"/>
  <c r="U172" i="1"/>
  <c r="T172" i="1"/>
  <c r="S172" i="1"/>
  <c r="Q172" i="1"/>
  <c r="P172" i="1"/>
  <c r="O172" i="1"/>
  <c r="M172" i="1"/>
  <c r="L172" i="1"/>
  <c r="K172" i="1"/>
  <c r="I172" i="1"/>
  <c r="H172" i="1"/>
  <c r="G172" i="1"/>
  <c r="Y171" i="1"/>
  <c r="X171" i="1"/>
  <c r="W171" i="1"/>
  <c r="U171" i="1"/>
  <c r="T171" i="1"/>
  <c r="S171" i="1"/>
  <c r="Q171" i="1"/>
  <c r="P171" i="1"/>
  <c r="O171" i="1"/>
  <c r="M171" i="1"/>
  <c r="L171" i="1"/>
  <c r="K171" i="1"/>
  <c r="I171" i="1"/>
  <c r="H171" i="1"/>
  <c r="G171" i="1"/>
  <c r="Y170" i="1"/>
  <c r="X170" i="1"/>
  <c r="W170" i="1"/>
  <c r="U170" i="1"/>
  <c r="T170" i="1"/>
  <c r="S170" i="1"/>
  <c r="Q170" i="1"/>
  <c r="P170" i="1"/>
  <c r="O170" i="1"/>
  <c r="M170" i="1"/>
  <c r="L170" i="1"/>
  <c r="K170" i="1"/>
  <c r="I170" i="1"/>
  <c r="H170" i="1"/>
  <c r="G170" i="1"/>
  <c r="Y169" i="1"/>
  <c r="X169" i="1"/>
  <c r="W169" i="1"/>
  <c r="U169" i="1"/>
  <c r="T169" i="1"/>
  <c r="S169" i="1"/>
  <c r="Q169" i="1"/>
  <c r="P169" i="1"/>
  <c r="O169" i="1"/>
  <c r="M169" i="1"/>
  <c r="L169" i="1"/>
  <c r="K169" i="1"/>
  <c r="I169" i="1"/>
  <c r="H169" i="1"/>
  <c r="G169" i="1"/>
  <c r="Y168" i="1"/>
  <c r="X168" i="1"/>
  <c r="W168" i="1"/>
  <c r="U168" i="1"/>
  <c r="T168" i="1"/>
  <c r="S168" i="1"/>
  <c r="Q168" i="1"/>
  <c r="P168" i="1"/>
  <c r="O168" i="1"/>
  <c r="M168" i="1"/>
  <c r="L168" i="1"/>
  <c r="K168" i="1"/>
  <c r="I168" i="1"/>
  <c r="H168" i="1"/>
  <c r="G168" i="1"/>
  <c r="Y167" i="1"/>
  <c r="X167" i="1"/>
  <c r="W167" i="1"/>
  <c r="U167" i="1"/>
  <c r="T167" i="1"/>
  <c r="S167" i="1"/>
  <c r="Q167" i="1"/>
  <c r="P167" i="1"/>
  <c r="O167" i="1"/>
  <c r="M167" i="1"/>
  <c r="L167" i="1"/>
  <c r="K167" i="1"/>
  <c r="I167" i="1"/>
  <c r="H167" i="1"/>
  <c r="G167" i="1"/>
  <c r="Y166" i="1"/>
  <c r="X166" i="1"/>
  <c r="W166" i="1"/>
  <c r="U166" i="1"/>
  <c r="T166" i="1"/>
  <c r="S166" i="1"/>
  <c r="Q166" i="1"/>
  <c r="P166" i="1"/>
  <c r="O166" i="1"/>
  <c r="M166" i="1"/>
  <c r="L166" i="1"/>
  <c r="K166" i="1"/>
  <c r="I166" i="1"/>
  <c r="H166" i="1"/>
  <c r="G166" i="1"/>
  <c r="Y165" i="1"/>
  <c r="X165" i="1"/>
  <c r="W165" i="1"/>
  <c r="U165" i="1"/>
  <c r="T165" i="1"/>
  <c r="S165" i="1"/>
  <c r="Q165" i="1"/>
  <c r="P165" i="1"/>
  <c r="O165" i="1"/>
  <c r="M165" i="1"/>
  <c r="L165" i="1"/>
  <c r="K165" i="1"/>
  <c r="I165" i="1"/>
  <c r="H165" i="1"/>
  <c r="G165" i="1"/>
  <c r="Y164" i="1"/>
  <c r="X164" i="1"/>
  <c r="W164" i="1"/>
  <c r="U164" i="1"/>
  <c r="T164" i="1"/>
  <c r="S164" i="1"/>
  <c r="Q164" i="1"/>
  <c r="P164" i="1"/>
  <c r="O164" i="1"/>
  <c r="M164" i="1"/>
  <c r="L164" i="1"/>
  <c r="K164" i="1"/>
  <c r="I164" i="1"/>
  <c r="H164" i="1"/>
  <c r="G164" i="1"/>
  <c r="Y163" i="1"/>
  <c r="X163" i="1"/>
  <c r="W163" i="1"/>
  <c r="U163" i="1"/>
  <c r="S163" i="1"/>
  <c r="Q163" i="1"/>
  <c r="P163" i="1"/>
  <c r="O163" i="1"/>
  <c r="M163" i="1"/>
  <c r="L163" i="1"/>
  <c r="K163" i="1"/>
  <c r="I163" i="1"/>
  <c r="H163" i="1"/>
  <c r="G163" i="1"/>
  <c r="Y162" i="1"/>
  <c r="X162" i="1"/>
  <c r="W162" i="1"/>
  <c r="U162" i="1"/>
  <c r="T162" i="1"/>
  <c r="S162" i="1"/>
  <c r="Q162" i="1"/>
  <c r="P162" i="1"/>
  <c r="O162" i="1"/>
  <c r="M162" i="1"/>
  <c r="L162" i="1"/>
  <c r="K162" i="1"/>
  <c r="I162" i="1"/>
  <c r="H162" i="1"/>
  <c r="G162" i="1"/>
  <c r="Y161" i="1"/>
  <c r="X161" i="1"/>
  <c r="W161" i="1"/>
  <c r="U161" i="1"/>
  <c r="T161" i="1"/>
  <c r="S161" i="1"/>
  <c r="Q161" i="1"/>
  <c r="P161" i="1"/>
  <c r="O161" i="1"/>
  <c r="M161" i="1"/>
  <c r="L161" i="1"/>
  <c r="K161" i="1"/>
  <c r="I161" i="1"/>
  <c r="H161" i="1"/>
  <c r="G161" i="1"/>
  <c r="Y160" i="1"/>
  <c r="X160" i="1"/>
  <c r="W160" i="1"/>
  <c r="U160" i="1"/>
  <c r="T160" i="1"/>
  <c r="S160" i="1"/>
  <c r="Q160" i="1"/>
  <c r="P160" i="1"/>
  <c r="O160" i="1"/>
  <c r="M160" i="1"/>
  <c r="L160" i="1"/>
  <c r="K160" i="1"/>
  <c r="I160" i="1"/>
  <c r="H160" i="1"/>
  <c r="G160" i="1"/>
  <c r="Y159" i="1"/>
  <c r="X159" i="1"/>
  <c r="W159" i="1"/>
  <c r="U159" i="1"/>
  <c r="T159" i="1"/>
  <c r="S159" i="1"/>
  <c r="Q159" i="1"/>
  <c r="P159" i="1"/>
  <c r="O159" i="1"/>
  <c r="M159" i="1"/>
  <c r="K159" i="1"/>
  <c r="I159" i="1"/>
  <c r="H159" i="1"/>
  <c r="G159" i="1"/>
  <c r="Y158" i="1"/>
  <c r="X158" i="1"/>
  <c r="W158" i="1"/>
  <c r="U158" i="1"/>
  <c r="T158" i="1"/>
  <c r="S158" i="1"/>
  <c r="Q158" i="1"/>
  <c r="P158" i="1"/>
  <c r="O158" i="1"/>
  <c r="M158" i="1"/>
  <c r="L158" i="1"/>
  <c r="K158" i="1"/>
  <c r="I158" i="1"/>
  <c r="H158" i="1"/>
  <c r="G158" i="1"/>
  <c r="Y157" i="1"/>
  <c r="X157" i="1"/>
  <c r="W157" i="1"/>
  <c r="U157" i="1"/>
  <c r="T157" i="1"/>
  <c r="S157" i="1"/>
  <c r="Q157" i="1"/>
  <c r="P157" i="1"/>
  <c r="O157" i="1"/>
  <c r="M157" i="1"/>
  <c r="L157" i="1"/>
  <c r="K157" i="1"/>
  <c r="I157" i="1"/>
  <c r="H157" i="1"/>
  <c r="G157" i="1"/>
  <c r="Y156" i="1"/>
  <c r="X156" i="1"/>
  <c r="W156" i="1"/>
  <c r="U156" i="1"/>
  <c r="T156" i="1"/>
  <c r="S156" i="1"/>
  <c r="Q156" i="1"/>
  <c r="P156" i="1"/>
  <c r="O156" i="1"/>
  <c r="M156" i="1"/>
  <c r="L156" i="1"/>
  <c r="K156" i="1"/>
  <c r="I156" i="1"/>
  <c r="H156" i="1"/>
  <c r="G156" i="1"/>
  <c r="Y155" i="1"/>
  <c r="X155" i="1"/>
  <c r="W155" i="1"/>
  <c r="U155" i="1"/>
  <c r="T155" i="1"/>
  <c r="S155" i="1"/>
  <c r="Q155" i="1"/>
  <c r="P155" i="1"/>
  <c r="O155" i="1"/>
  <c r="M155" i="1"/>
  <c r="L155" i="1"/>
  <c r="K155" i="1"/>
  <c r="I155" i="1"/>
  <c r="H155" i="1"/>
  <c r="G155" i="1"/>
  <c r="Y154" i="1"/>
  <c r="X154" i="1"/>
  <c r="W154" i="1"/>
  <c r="U154" i="1"/>
  <c r="T154" i="1"/>
  <c r="S154" i="1"/>
  <c r="Q154" i="1"/>
  <c r="P154" i="1"/>
  <c r="O154" i="1"/>
  <c r="M154" i="1"/>
  <c r="L154" i="1"/>
  <c r="K154" i="1"/>
  <c r="I154" i="1"/>
  <c r="H154" i="1"/>
  <c r="G154" i="1"/>
  <c r="Y153" i="1"/>
  <c r="X153" i="1"/>
  <c r="W153" i="1"/>
  <c r="U153" i="1"/>
  <c r="T153" i="1"/>
  <c r="S153" i="1"/>
  <c r="Q153" i="1"/>
  <c r="P153" i="1"/>
  <c r="O153" i="1"/>
  <c r="M153" i="1"/>
  <c r="L153" i="1"/>
  <c r="K153" i="1"/>
  <c r="I153" i="1"/>
  <c r="H153" i="1"/>
  <c r="G153" i="1"/>
  <c r="Y152" i="1"/>
  <c r="X152" i="1"/>
  <c r="W152" i="1"/>
  <c r="U152" i="1"/>
  <c r="T152" i="1"/>
  <c r="S152" i="1"/>
  <c r="Q152" i="1"/>
  <c r="P152" i="1"/>
  <c r="O152" i="1"/>
  <c r="M152" i="1"/>
  <c r="L152" i="1"/>
  <c r="K152" i="1"/>
  <c r="I152" i="1"/>
  <c r="H152" i="1"/>
  <c r="G152" i="1"/>
  <c r="Y151" i="1"/>
  <c r="X151" i="1"/>
  <c r="W151" i="1"/>
  <c r="U151" i="1"/>
  <c r="T151" i="1"/>
  <c r="S151" i="1"/>
  <c r="Q151" i="1"/>
  <c r="P151" i="1"/>
  <c r="O151" i="1"/>
  <c r="M151" i="1"/>
  <c r="L151" i="1"/>
  <c r="K151" i="1"/>
  <c r="I151" i="1"/>
  <c r="H151" i="1"/>
  <c r="G151" i="1"/>
  <c r="Y150" i="1"/>
  <c r="X150" i="1"/>
  <c r="W150" i="1"/>
  <c r="U150" i="1"/>
  <c r="T150" i="1"/>
  <c r="S150" i="1"/>
  <c r="Q150" i="1"/>
  <c r="P150" i="1"/>
  <c r="O150" i="1"/>
  <c r="M150" i="1"/>
  <c r="L150" i="1"/>
  <c r="K150" i="1"/>
  <c r="I150" i="1"/>
  <c r="H150" i="1"/>
  <c r="G150" i="1"/>
  <c r="Y149" i="1"/>
  <c r="X149" i="1"/>
  <c r="W149" i="1"/>
  <c r="U149" i="1"/>
  <c r="T149" i="1"/>
  <c r="S149" i="1"/>
  <c r="Q149" i="1"/>
  <c r="P149" i="1"/>
  <c r="O149" i="1"/>
  <c r="M149" i="1"/>
  <c r="L149" i="1"/>
  <c r="K149" i="1"/>
  <c r="I149" i="1"/>
  <c r="H149" i="1"/>
  <c r="G149" i="1"/>
  <c r="Y148" i="1"/>
  <c r="X148" i="1"/>
  <c r="W148" i="1"/>
  <c r="U148" i="1"/>
  <c r="T148" i="1"/>
  <c r="S148" i="1"/>
  <c r="Q148" i="1"/>
  <c r="P148" i="1"/>
  <c r="O148" i="1"/>
  <c r="M148" i="1"/>
  <c r="L148" i="1"/>
  <c r="K148" i="1"/>
  <c r="I148" i="1"/>
  <c r="H148" i="1"/>
  <c r="G148" i="1"/>
  <c r="Y147" i="1"/>
  <c r="X147" i="1"/>
  <c r="W147" i="1"/>
  <c r="U147" i="1"/>
  <c r="T147" i="1"/>
  <c r="S147" i="1"/>
  <c r="Q147" i="1"/>
  <c r="P147" i="1"/>
  <c r="O147" i="1"/>
  <c r="M147" i="1"/>
  <c r="L147" i="1"/>
  <c r="K147" i="1"/>
  <c r="I147" i="1"/>
  <c r="H147" i="1"/>
  <c r="G147" i="1"/>
  <c r="Y146" i="1"/>
  <c r="X146" i="1"/>
  <c r="W146" i="1"/>
  <c r="U146" i="1"/>
  <c r="T146" i="1"/>
  <c r="S146" i="1"/>
  <c r="Q146" i="1"/>
  <c r="P146" i="1"/>
  <c r="O146" i="1"/>
  <c r="M146" i="1"/>
  <c r="L146" i="1"/>
  <c r="K146" i="1"/>
  <c r="I146" i="1"/>
  <c r="H146" i="1"/>
  <c r="G146" i="1"/>
  <c r="Y145" i="1"/>
  <c r="X145" i="1"/>
  <c r="W145" i="1"/>
  <c r="U145" i="1"/>
  <c r="T145" i="1"/>
  <c r="S145" i="1"/>
  <c r="Q145" i="1"/>
  <c r="P145" i="1"/>
  <c r="O145" i="1"/>
  <c r="M145" i="1"/>
  <c r="L145" i="1"/>
  <c r="K145" i="1"/>
  <c r="I145" i="1"/>
  <c r="H145" i="1"/>
  <c r="G145" i="1"/>
  <c r="Y144" i="1"/>
  <c r="X144" i="1"/>
  <c r="W144" i="1"/>
  <c r="U144" i="1"/>
  <c r="T144" i="1"/>
  <c r="S144" i="1"/>
  <c r="Q144" i="1"/>
  <c r="P144" i="1"/>
  <c r="O144" i="1"/>
  <c r="M144" i="1"/>
  <c r="L144" i="1"/>
  <c r="K144" i="1"/>
  <c r="I144" i="1"/>
  <c r="H144" i="1"/>
  <c r="G144" i="1"/>
  <c r="Y143" i="1"/>
  <c r="X143" i="1"/>
  <c r="W143" i="1"/>
  <c r="U143" i="1"/>
  <c r="T143" i="1"/>
  <c r="S143" i="1"/>
  <c r="Q143" i="1"/>
  <c r="P143" i="1"/>
  <c r="O143" i="1"/>
  <c r="M143" i="1"/>
  <c r="L143" i="1"/>
  <c r="K143" i="1"/>
  <c r="I143" i="1"/>
  <c r="H143" i="1"/>
  <c r="G143" i="1"/>
  <c r="Y142" i="1"/>
  <c r="X142" i="1"/>
  <c r="W142" i="1"/>
  <c r="U142" i="1"/>
  <c r="T142" i="1"/>
  <c r="S142" i="1"/>
  <c r="Q142" i="1"/>
  <c r="P142" i="1"/>
  <c r="O142" i="1"/>
  <c r="M142" i="1"/>
  <c r="L142" i="1"/>
  <c r="K142" i="1"/>
  <c r="I142" i="1"/>
  <c r="H142" i="1"/>
  <c r="G142" i="1"/>
  <c r="Y135" i="1"/>
  <c r="X135" i="1"/>
  <c r="W135" i="1"/>
  <c r="U135" i="1"/>
  <c r="T135" i="1"/>
  <c r="S135" i="1"/>
  <c r="Q135" i="1"/>
  <c r="P135" i="1"/>
  <c r="O135" i="1"/>
  <c r="M135" i="1"/>
  <c r="L135" i="1"/>
  <c r="K135" i="1"/>
  <c r="I135" i="1"/>
  <c r="H135" i="1"/>
  <c r="G135" i="1"/>
  <c r="Y134" i="1"/>
  <c r="X134" i="1"/>
  <c r="W134" i="1"/>
  <c r="U134" i="1"/>
  <c r="T134" i="1"/>
  <c r="S134" i="1"/>
  <c r="Q134" i="1"/>
  <c r="P134" i="1"/>
  <c r="O134" i="1"/>
  <c r="M134" i="1"/>
  <c r="L134" i="1"/>
  <c r="K134" i="1"/>
  <c r="I134" i="1"/>
  <c r="H134" i="1"/>
  <c r="G134" i="1"/>
  <c r="Y133" i="1"/>
  <c r="X133" i="1"/>
  <c r="W133" i="1"/>
  <c r="U133" i="1"/>
  <c r="T133" i="1"/>
  <c r="S133" i="1"/>
  <c r="Q133" i="1"/>
  <c r="P133" i="1"/>
  <c r="O133" i="1"/>
  <c r="M133" i="1"/>
  <c r="L133" i="1"/>
  <c r="K133" i="1"/>
  <c r="I133" i="1"/>
  <c r="H133" i="1"/>
  <c r="G133" i="1"/>
  <c r="Y132" i="1"/>
  <c r="X132" i="1"/>
  <c r="W132" i="1"/>
  <c r="U132" i="1"/>
  <c r="T132" i="1"/>
  <c r="S132" i="1"/>
  <c r="Q132" i="1"/>
  <c r="P132" i="1"/>
  <c r="O132" i="1"/>
  <c r="M132" i="1"/>
  <c r="L132" i="1"/>
  <c r="K132" i="1"/>
  <c r="I132" i="1"/>
  <c r="H132" i="1"/>
  <c r="G132" i="1"/>
  <c r="Y131" i="1"/>
  <c r="X131" i="1"/>
  <c r="W131" i="1"/>
  <c r="U131" i="1"/>
  <c r="T131" i="1"/>
  <c r="S131" i="1"/>
  <c r="Q131" i="1"/>
  <c r="P131" i="1"/>
  <c r="O131" i="1"/>
  <c r="M131" i="1"/>
  <c r="L131" i="1"/>
  <c r="K131" i="1"/>
  <c r="I131" i="1"/>
  <c r="H131" i="1"/>
  <c r="G131" i="1"/>
  <c r="Y130" i="1"/>
  <c r="X130" i="1"/>
  <c r="W130" i="1"/>
  <c r="U130" i="1"/>
  <c r="T130" i="1"/>
  <c r="S130" i="1"/>
  <c r="Q130" i="1"/>
  <c r="P130" i="1"/>
  <c r="O130" i="1"/>
  <c r="M130" i="1"/>
  <c r="L130" i="1"/>
  <c r="K130" i="1"/>
  <c r="I130" i="1"/>
  <c r="H130" i="1"/>
  <c r="G130" i="1"/>
  <c r="Y129" i="1"/>
  <c r="X129" i="1"/>
  <c r="W129" i="1"/>
  <c r="U129" i="1"/>
  <c r="T129" i="1"/>
  <c r="S129" i="1"/>
  <c r="Q129" i="1"/>
  <c r="P129" i="1"/>
  <c r="O129" i="1"/>
  <c r="M129" i="1"/>
  <c r="L129" i="1"/>
  <c r="K129" i="1"/>
  <c r="I129" i="1"/>
  <c r="H129" i="1"/>
  <c r="G129" i="1"/>
  <c r="Y128" i="1"/>
  <c r="X128" i="1"/>
  <c r="W128" i="1"/>
  <c r="U128" i="1"/>
  <c r="T128" i="1"/>
  <c r="S128" i="1"/>
  <c r="Q128" i="1"/>
  <c r="P128" i="1"/>
  <c r="O128" i="1"/>
  <c r="M128" i="1"/>
  <c r="L128" i="1"/>
  <c r="K128" i="1"/>
  <c r="I128" i="1"/>
  <c r="H128" i="1"/>
  <c r="G128" i="1"/>
  <c r="Y127" i="1"/>
  <c r="X127" i="1"/>
  <c r="W127" i="1"/>
  <c r="U127" i="1"/>
  <c r="T127" i="1"/>
  <c r="S127" i="1"/>
  <c r="Q127" i="1"/>
  <c r="P127" i="1"/>
  <c r="O127" i="1"/>
  <c r="M127" i="1"/>
  <c r="L127" i="1"/>
  <c r="K127" i="1"/>
  <c r="I127" i="1"/>
  <c r="H127" i="1"/>
  <c r="G127" i="1"/>
  <c r="Y126" i="1"/>
  <c r="X126" i="1"/>
  <c r="W126" i="1"/>
  <c r="U126" i="1"/>
  <c r="T126" i="1"/>
  <c r="S126" i="1"/>
  <c r="Q126" i="1"/>
  <c r="P126" i="1"/>
  <c r="O126" i="1"/>
  <c r="M126" i="1"/>
  <c r="L126" i="1"/>
  <c r="K126" i="1"/>
  <c r="I126" i="1"/>
  <c r="H126" i="1"/>
  <c r="G126" i="1"/>
  <c r="Y125" i="1"/>
  <c r="X125" i="1"/>
  <c r="W125" i="1"/>
  <c r="U125" i="1"/>
  <c r="T125" i="1"/>
  <c r="S125" i="1"/>
  <c r="Q125" i="1"/>
  <c r="P125" i="1"/>
  <c r="O125" i="1"/>
  <c r="M125" i="1"/>
  <c r="L125" i="1"/>
  <c r="K125" i="1"/>
  <c r="I125" i="1"/>
  <c r="H125" i="1"/>
  <c r="G125" i="1"/>
  <c r="Y124" i="1"/>
  <c r="X124" i="1"/>
  <c r="W124" i="1"/>
  <c r="U124" i="1"/>
  <c r="T124" i="1"/>
  <c r="S124" i="1"/>
  <c r="Q124" i="1"/>
  <c r="P124" i="1"/>
  <c r="O124" i="1"/>
  <c r="M124" i="1"/>
  <c r="L124" i="1"/>
  <c r="K124" i="1"/>
  <c r="I124" i="1"/>
  <c r="H124" i="1"/>
  <c r="G124" i="1"/>
  <c r="Y123" i="1"/>
  <c r="X123" i="1"/>
  <c r="W123" i="1"/>
  <c r="U123" i="1"/>
  <c r="T123" i="1"/>
  <c r="S123" i="1"/>
  <c r="Q123" i="1"/>
  <c r="P123" i="1"/>
  <c r="O123" i="1"/>
  <c r="M123" i="1"/>
  <c r="L123" i="1"/>
  <c r="K123" i="1"/>
  <c r="I123" i="1"/>
  <c r="H123" i="1"/>
  <c r="G123" i="1"/>
  <c r="Y122" i="1"/>
  <c r="X122" i="1"/>
  <c r="W122" i="1"/>
  <c r="U122" i="1"/>
  <c r="T122" i="1"/>
  <c r="S122" i="1"/>
  <c r="Q122" i="1"/>
  <c r="P122" i="1"/>
  <c r="O122" i="1"/>
  <c r="M122" i="1"/>
  <c r="L122" i="1"/>
  <c r="K122" i="1"/>
  <c r="I122" i="1"/>
  <c r="H122" i="1"/>
  <c r="G122" i="1"/>
  <c r="Y121" i="1"/>
  <c r="X121" i="1"/>
  <c r="W121" i="1"/>
  <c r="U121" i="1"/>
  <c r="T121" i="1"/>
  <c r="S121" i="1"/>
  <c r="Q121" i="1"/>
  <c r="P121" i="1"/>
  <c r="O121" i="1"/>
  <c r="M121" i="1"/>
  <c r="L121" i="1"/>
  <c r="K121" i="1"/>
  <c r="I121" i="1"/>
  <c r="H121" i="1"/>
  <c r="G121" i="1"/>
  <c r="Y120" i="1"/>
  <c r="X120" i="1"/>
  <c r="W120" i="1"/>
  <c r="U120" i="1"/>
  <c r="T120" i="1"/>
  <c r="S120" i="1"/>
  <c r="Q120" i="1"/>
  <c r="P120" i="1"/>
  <c r="O120" i="1"/>
  <c r="M120" i="1"/>
  <c r="L120" i="1"/>
  <c r="K120" i="1"/>
  <c r="I120" i="1"/>
  <c r="H120" i="1"/>
  <c r="G120" i="1"/>
  <c r="Y119" i="1"/>
  <c r="X119" i="1"/>
  <c r="W119" i="1"/>
  <c r="U119" i="1"/>
  <c r="T119" i="1"/>
  <c r="S119" i="1"/>
  <c r="Q119" i="1"/>
  <c r="P119" i="1"/>
  <c r="O119" i="1"/>
  <c r="M119" i="1"/>
  <c r="L119" i="1"/>
  <c r="K119" i="1"/>
  <c r="I119" i="1"/>
  <c r="H119" i="1"/>
  <c r="G119" i="1"/>
  <c r="Y118" i="1"/>
  <c r="X118" i="1"/>
  <c r="W118" i="1"/>
  <c r="U118" i="1"/>
  <c r="T118" i="1"/>
  <c r="S118" i="1"/>
  <c r="Q118" i="1"/>
  <c r="P118" i="1"/>
  <c r="O118" i="1"/>
  <c r="M118" i="1"/>
  <c r="L118" i="1"/>
  <c r="K118" i="1"/>
  <c r="I118" i="1"/>
  <c r="H118" i="1"/>
  <c r="G118" i="1"/>
  <c r="Y117" i="1"/>
  <c r="X117" i="1"/>
  <c r="W117" i="1"/>
  <c r="U117" i="1"/>
  <c r="T117" i="1"/>
  <c r="S117" i="1"/>
  <c r="Q117" i="1"/>
  <c r="P117" i="1"/>
  <c r="O117" i="1"/>
  <c r="M117" i="1"/>
  <c r="L117" i="1"/>
  <c r="K117" i="1"/>
  <c r="I117" i="1"/>
  <c r="H117" i="1"/>
  <c r="G117" i="1"/>
  <c r="Y116" i="1"/>
  <c r="X116" i="1"/>
  <c r="W116" i="1"/>
  <c r="U116" i="1"/>
  <c r="T116" i="1"/>
  <c r="S116" i="1"/>
  <c r="Q116" i="1"/>
  <c r="P116" i="1"/>
  <c r="O116" i="1"/>
  <c r="M116" i="1"/>
  <c r="L116" i="1"/>
  <c r="K116" i="1"/>
  <c r="I116" i="1"/>
  <c r="H116" i="1"/>
  <c r="G116" i="1"/>
  <c r="Y115" i="1"/>
  <c r="X115" i="1"/>
  <c r="W115" i="1"/>
  <c r="U115" i="1"/>
  <c r="T115" i="1"/>
  <c r="S115" i="1"/>
  <c r="Q115" i="1"/>
  <c r="P115" i="1"/>
  <c r="O115" i="1"/>
  <c r="M115" i="1"/>
  <c r="L115" i="1"/>
  <c r="K115" i="1"/>
  <c r="I115" i="1"/>
  <c r="H115" i="1"/>
  <c r="G115" i="1"/>
  <c r="Y114" i="1"/>
  <c r="X114" i="1"/>
  <c r="W114" i="1"/>
  <c r="U114" i="1"/>
  <c r="T114" i="1"/>
  <c r="S114" i="1"/>
  <c r="Q114" i="1"/>
  <c r="P114" i="1"/>
  <c r="O114" i="1"/>
  <c r="M114" i="1"/>
  <c r="L114" i="1"/>
  <c r="K114" i="1"/>
  <c r="I114" i="1"/>
  <c r="H114" i="1"/>
  <c r="G114" i="1"/>
  <c r="Y113" i="1"/>
  <c r="X113" i="1"/>
  <c r="W113" i="1"/>
  <c r="U113" i="1"/>
  <c r="T113" i="1"/>
  <c r="S113" i="1"/>
  <c r="Q113" i="1"/>
  <c r="P113" i="1"/>
  <c r="O113" i="1"/>
  <c r="M113" i="1"/>
  <c r="L113" i="1"/>
  <c r="K113" i="1"/>
  <c r="I113" i="1"/>
  <c r="H113" i="1"/>
  <c r="G113" i="1"/>
  <c r="Y112" i="1"/>
  <c r="X112" i="1"/>
  <c r="W112" i="1"/>
  <c r="U112" i="1"/>
  <c r="T112" i="1"/>
  <c r="S112" i="1"/>
  <c r="Q112" i="1"/>
  <c r="P112" i="1"/>
  <c r="O112" i="1"/>
  <c r="M112" i="1"/>
  <c r="L112" i="1"/>
  <c r="K112" i="1"/>
  <c r="I112" i="1"/>
  <c r="H112" i="1"/>
  <c r="G112" i="1"/>
  <c r="Y111" i="1"/>
  <c r="X111" i="1"/>
  <c r="W111" i="1"/>
  <c r="U111" i="1"/>
  <c r="T111" i="1"/>
  <c r="S111" i="1"/>
  <c r="Q111" i="1"/>
  <c r="P111" i="1"/>
  <c r="O111" i="1"/>
  <c r="M111" i="1"/>
  <c r="L111" i="1"/>
  <c r="K111" i="1"/>
  <c r="I111" i="1"/>
  <c r="H111" i="1"/>
  <c r="G111" i="1"/>
  <c r="Y110" i="1"/>
  <c r="X110" i="1"/>
  <c r="W110" i="1"/>
  <c r="U110" i="1"/>
  <c r="T110" i="1"/>
  <c r="S110" i="1"/>
  <c r="Q110" i="1"/>
  <c r="P110" i="1"/>
  <c r="O110" i="1"/>
  <c r="M110" i="1"/>
  <c r="L110" i="1"/>
  <c r="K110" i="1"/>
  <c r="I110" i="1"/>
  <c r="H110" i="1"/>
  <c r="G110" i="1"/>
  <c r="Y109" i="1"/>
  <c r="X109" i="1"/>
  <c r="W109" i="1"/>
  <c r="U109" i="1"/>
  <c r="T109" i="1"/>
  <c r="S109" i="1"/>
  <c r="Q109" i="1"/>
  <c r="P109" i="1"/>
  <c r="O109" i="1"/>
  <c r="M109" i="1"/>
  <c r="L109" i="1"/>
  <c r="K109" i="1"/>
  <c r="I109" i="1"/>
  <c r="H109" i="1"/>
  <c r="G109" i="1"/>
  <c r="Y108" i="1"/>
  <c r="X108" i="1"/>
  <c r="W108" i="1"/>
  <c r="U108" i="1"/>
  <c r="T108" i="1"/>
  <c r="S108" i="1"/>
  <c r="Q108" i="1"/>
  <c r="P108" i="1"/>
  <c r="O108" i="1"/>
  <c r="M108" i="1"/>
  <c r="L108" i="1"/>
  <c r="K108" i="1"/>
  <c r="I108" i="1"/>
  <c r="H108" i="1"/>
  <c r="G108" i="1"/>
  <c r="Y107" i="1"/>
  <c r="X107" i="1"/>
  <c r="W107" i="1"/>
  <c r="U107" i="1"/>
  <c r="T107" i="1"/>
  <c r="S107" i="1"/>
  <c r="Q107" i="1"/>
  <c r="P107" i="1"/>
  <c r="O107" i="1"/>
  <c r="M107" i="1"/>
  <c r="L107" i="1"/>
  <c r="K107" i="1"/>
  <c r="I107" i="1"/>
  <c r="H107" i="1"/>
  <c r="G107" i="1"/>
  <c r="Y106" i="1"/>
  <c r="X106" i="1"/>
  <c r="W106" i="1"/>
  <c r="U106" i="1"/>
  <c r="T106" i="1"/>
  <c r="S106" i="1"/>
  <c r="Q106" i="1"/>
  <c r="P106" i="1"/>
  <c r="O106" i="1"/>
  <c r="M106" i="1"/>
  <c r="L106" i="1"/>
  <c r="K106" i="1"/>
  <c r="I106" i="1"/>
  <c r="H106" i="1"/>
  <c r="G106" i="1"/>
  <c r="Y105" i="1"/>
  <c r="X105" i="1"/>
  <c r="W105" i="1"/>
  <c r="U105" i="1"/>
  <c r="T105" i="1"/>
  <c r="S105" i="1"/>
  <c r="Q105" i="1"/>
  <c r="P105" i="1"/>
  <c r="O105" i="1"/>
  <c r="M105" i="1"/>
  <c r="L105" i="1"/>
  <c r="K105" i="1"/>
  <c r="I105" i="1"/>
  <c r="H105" i="1"/>
  <c r="G105" i="1"/>
  <c r="Y104" i="1"/>
  <c r="X104" i="1"/>
  <c r="W104" i="1"/>
  <c r="U104" i="1"/>
  <c r="T104" i="1"/>
  <c r="S104" i="1"/>
  <c r="Q104" i="1"/>
  <c r="P104" i="1"/>
  <c r="O104" i="1"/>
  <c r="M104" i="1"/>
  <c r="L104" i="1"/>
  <c r="K104" i="1"/>
  <c r="I104" i="1"/>
  <c r="H104" i="1"/>
  <c r="G104" i="1"/>
  <c r="Y103" i="1"/>
  <c r="X103" i="1"/>
  <c r="W103" i="1"/>
  <c r="U103" i="1"/>
  <c r="T103" i="1"/>
  <c r="S103" i="1"/>
  <c r="Q103" i="1"/>
  <c r="P103" i="1"/>
  <c r="O103" i="1"/>
  <c r="M103" i="1"/>
  <c r="L103" i="1"/>
  <c r="K103" i="1"/>
  <c r="I103" i="1"/>
  <c r="H103" i="1"/>
  <c r="G103" i="1"/>
  <c r="Y102" i="1"/>
  <c r="X102" i="1"/>
  <c r="W102" i="1"/>
  <c r="U102" i="1"/>
  <c r="T102" i="1"/>
  <c r="S102" i="1"/>
  <c r="Q102" i="1"/>
  <c r="P102" i="1"/>
  <c r="O102" i="1"/>
  <c r="M102" i="1"/>
  <c r="L102" i="1"/>
  <c r="K102" i="1"/>
  <c r="I102" i="1"/>
  <c r="H102" i="1"/>
  <c r="G102" i="1"/>
  <c r="Y101" i="1"/>
  <c r="X101" i="1"/>
  <c r="W101" i="1"/>
  <c r="U101" i="1"/>
  <c r="T101" i="1"/>
  <c r="S101" i="1"/>
  <c r="Q101" i="1"/>
  <c r="P101" i="1"/>
  <c r="O101" i="1"/>
  <c r="M101" i="1"/>
  <c r="L101" i="1"/>
  <c r="K101" i="1"/>
  <c r="I101" i="1"/>
  <c r="H101" i="1"/>
  <c r="G101" i="1"/>
  <c r="Y100" i="1"/>
  <c r="X100" i="1"/>
  <c r="W100" i="1"/>
  <c r="U100" i="1"/>
  <c r="T100" i="1"/>
  <c r="S100" i="1"/>
  <c r="Q100" i="1"/>
  <c r="P100" i="1"/>
  <c r="O100" i="1"/>
  <c r="M100" i="1"/>
  <c r="L100" i="1"/>
  <c r="K100" i="1"/>
  <c r="I100" i="1"/>
  <c r="H100" i="1"/>
  <c r="G100" i="1"/>
  <c r="Y99" i="1"/>
  <c r="X99" i="1"/>
  <c r="W99" i="1"/>
  <c r="U99" i="1"/>
  <c r="T99" i="1"/>
  <c r="S99" i="1"/>
  <c r="Q99" i="1"/>
  <c r="P99" i="1"/>
  <c r="O99" i="1"/>
  <c r="M99" i="1"/>
  <c r="L99" i="1"/>
  <c r="K99" i="1"/>
  <c r="I99" i="1"/>
  <c r="H99" i="1"/>
  <c r="G99" i="1"/>
  <c r="Y98" i="1"/>
  <c r="X98" i="1"/>
  <c r="W98" i="1"/>
  <c r="U98" i="1"/>
  <c r="T98" i="1"/>
  <c r="S98" i="1"/>
  <c r="Q98" i="1"/>
  <c r="P98" i="1"/>
  <c r="O98" i="1"/>
  <c r="M98" i="1"/>
  <c r="L98" i="1"/>
  <c r="K98" i="1"/>
  <c r="I98" i="1"/>
  <c r="H98" i="1"/>
  <c r="G98" i="1"/>
  <c r="Y97" i="1"/>
  <c r="X97" i="1"/>
  <c r="W97" i="1"/>
  <c r="U97" i="1"/>
  <c r="T97" i="1"/>
  <c r="S97" i="1"/>
  <c r="Q97" i="1"/>
  <c r="P97" i="1"/>
  <c r="O97" i="1"/>
  <c r="M97" i="1"/>
  <c r="L97" i="1"/>
  <c r="K97" i="1"/>
  <c r="I97" i="1"/>
  <c r="H97" i="1"/>
  <c r="G97" i="1"/>
  <c r="Y96" i="1"/>
  <c r="X96" i="1"/>
  <c r="W96" i="1"/>
  <c r="U96" i="1"/>
  <c r="T96" i="1"/>
  <c r="S96" i="1"/>
  <c r="Q96" i="1"/>
  <c r="P96" i="1"/>
  <c r="O96" i="1"/>
  <c r="M96" i="1"/>
  <c r="L96" i="1"/>
  <c r="K96" i="1"/>
  <c r="I96" i="1"/>
  <c r="H96" i="1"/>
  <c r="G96" i="1"/>
  <c r="Y95" i="1"/>
  <c r="X95" i="1"/>
  <c r="W95" i="1"/>
  <c r="U95" i="1"/>
  <c r="T95" i="1"/>
  <c r="S95" i="1"/>
  <c r="Q95" i="1"/>
  <c r="P95" i="1"/>
  <c r="O95" i="1"/>
  <c r="M95" i="1"/>
  <c r="L95" i="1"/>
  <c r="K95" i="1"/>
  <c r="I95" i="1"/>
  <c r="H95" i="1"/>
  <c r="G95" i="1"/>
  <c r="Y94" i="1"/>
  <c r="X94" i="1"/>
  <c r="W94" i="1"/>
  <c r="U94" i="1"/>
  <c r="T94" i="1"/>
  <c r="S94" i="1"/>
  <c r="Q94" i="1"/>
  <c r="P94" i="1"/>
  <c r="O94" i="1"/>
  <c r="M94" i="1"/>
  <c r="L94" i="1"/>
  <c r="K94" i="1"/>
  <c r="I94" i="1"/>
  <c r="H94" i="1"/>
  <c r="G94" i="1"/>
  <c r="Y93" i="1"/>
  <c r="X93" i="1"/>
  <c r="W93" i="1"/>
  <c r="U93" i="1"/>
  <c r="T93" i="1"/>
  <c r="S93" i="1"/>
  <c r="Q93" i="1"/>
  <c r="P93" i="1"/>
  <c r="O93" i="1"/>
  <c r="M93" i="1"/>
  <c r="L93" i="1"/>
  <c r="K93" i="1"/>
  <c r="I93" i="1"/>
  <c r="H93" i="1"/>
  <c r="G93" i="1"/>
  <c r="Y92" i="1"/>
  <c r="X92" i="1"/>
  <c r="W92" i="1"/>
  <c r="U92" i="1"/>
  <c r="T92" i="1"/>
  <c r="S92" i="1"/>
  <c r="Q92" i="1"/>
  <c r="P92" i="1"/>
  <c r="O92" i="1"/>
  <c r="M92" i="1"/>
  <c r="L92" i="1"/>
  <c r="K92" i="1"/>
  <c r="I92" i="1"/>
  <c r="H92" i="1"/>
  <c r="G92" i="1"/>
  <c r="Y91" i="1"/>
  <c r="X91" i="1"/>
  <c r="W91" i="1"/>
  <c r="U91" i="1"/>
  <c r="T91" i="1"/>
  <c r="S91" i="1"/>
  <c r="Q91" i="1"/>
  <c r="P91" i="1"/>
  <c r="O91" i="1"/>
  <c r="M91" i="1"/>
  <c r="L91" i="1"/>
  <c r="K91" i="1"/>
  <c r="I91" i="1"/>
  <c r="H91" i="1"/>
  <c r="G91" i="1"/>
  <c r="Y293" i="1"/>
  <c r="X293" i="1"/>
  <c r="W293" i="1"/>
  <c r="U293" i="1"/>
  <c r="T293" i="1"/>
  <c r="S293" i="1"/>
  <c r="Q293" i="1"/>
  <c r="P293" i="1"/>
  <c r="O293" i="1"/>
  <c r="M293" i="1"/>
  <c r="L293" i="1"/>
  <c r="K293" i="1"/>
  <c r="I293" i="1"/>
  <c r="H293" i="1"/>
  <c r="G293" i="1"/>
  <c r="Y292" i="1"/>
  <c r="X292" i="1"/>
  <c r="W292" i="1"/>
  <c r="U292" i="1"/>
  <c r="T292" i="1"/>
  <c r="S292" i="1"/>
  <c r="Q292" i="1"/>
  <c r="P292" i="1"/>
  <c r="O292" i="1"/>
  <c r="M292" i="1"/>
  <c r="L292" i="1"/>
  <c r="K292" i="1"/>
  <c r="I292" i="1"/>
  <c r="H292" i="1"/>
  <c r="G292" i="1"/>
  <c r="Y90" i="1"/>
  <c r="X90" i="1"/>
  <c r="W90" i="1"/>
  <c r="U90" i="1"/>
  <c r="T90" i="1"/>
  <c r="S90" i="1"/>
  <c r="Q90" i="1"/>
  <c r="P90" i="1"/>
  <c r="O90" i="1"/>
  <c r="M90" i="1"/>
  <c r="L90" i="1"/>
  <c r="K90" i="1"/>
  <c r="I90" i="1"/>
  <c r="H90" i="1"/>
  <c r="G90" i="1"/>
  <c r="Y89" i="1"/>
  <c r="X89" i="1"/>
  <c r="W89" i="1"/>
  <c r="U89" i="1"/>
  <c r="T89" i="1"/>
  <c r="S89" i="1"/>
  <c r="Q89" i="1"/>
  <c r="P89" i="1"/>
  <c r="O89" i="1"/>
  <c r="M89" i="1"/>
  <c r="L89" i="1"/>
  <c r="K89" i="1"/>
  <c r="I89" i="1"/>
  <c r="H89" i="1"/>
  <c r="G89" i="1"/>
  <c r="Y88" i="1"/>
  <c r="X88" i="1"/>
  <c r="W88" i="1"/>
  <c r="U88" i="1"/>
  <c r="T88" i="1"/>
  <c r="S88" i="1"/>
  <c r="Q88" i="1"/>
  <c r="P88" i="1"/>
  <c r="O88" i="1"/>
  <c r="M88" i="1"/>
  <c r="L88" i="1"/>
  <c r="K88" i="1"/>
  <c r="I88" i="1"/>
  <c r="H88" i="1"/>
  <c r="G88" i="1"/>
  <c r="Y87" i="1"/>
  <c r="X87" i="1"/>
  <c r="W87" i="1"/>
  <c r="U87" i="1"/>
  <c r="T87" i="1"/>
  <c r="S87" i="1"/>
  <c r="Q87" i="1"/>
  <c r="P87" i="1"/>
  <c r="O87" i="1"/>
  <c r="M87" i="1"/>
  <c r="L87" i="1"/>
  <c r="K87" i="1"/>
  <c r="I87" i="1"/>
  <c r="H87" i="1"/>
  <c r="G87" i="1"/>
  <c r="E88" i="1"/>
  <c r="E87" i="1"/>
  <c r="Y235" i="1"/>
  <c r="X235" i="1"/>
  <c r="W235" i="1"/>
  <c r="U235" i="1"/>
  <c r="T235" i="1"/>
  <c r="S235" i="1"/>
  <c r="Q235" i="1"/>
  <c r="P235" i="1"/>
  <c r="O235" i="1"/>
  <c r="M235" i="1"/>
  <c r="L235" i="1"/>
  <c r="K235" i="1"/>
  <c r="I235" i="1"/>
  <c r="H235" i="1"/>
  <c r="G235" i="1"/>
  <c r="Y234" i="1"/>
  <c r="X234" i="1"/>
  <c r="W234" i="1"/>
  <c r="U234" i="1"/>
  <c r="T234" i="1"/>
  <c r="S234" i="1"/>
  <c r="Q234" i="1"/>
  <c r="P234" i="1"/>
  <c r="O234" i="1"/>
  <c r="M234" i="1"/>
  <c r="L234" i="1"/>
  <c r="K234" i="1"/>
  <c r="I234" i="1"/>
  <c r="H234" i="1"/>
  <c r="G234" i="1"/>
  <c r="Y233" i="1"/>
  <c r="X233" i="1"/>
  <c r="W233" i="1"/>
  <c r="U233" i="1"/>
  <c r="T233" i="1"/>
  <c r="S233" i="1"/>
  <c r="Q233" i="1"/>
  <c r="P233" i="1"/>
  <c r="O233" i="1"/>
  <c r="M233" i="1"/>
  <c r="L233" i="1"/>
  <c r="K233" i="1"/>
  <c r="I233" i="1"/>
  <c r="H233" i="1"/>
  <c r="G233" i="1"/>
  <c r="Y232" i="1"/>
  <c r="X232" i="1"/>
  <c r="W232" i="1"/>
  <c r="U232" i="1"/>
  <c r="T232" i="1"/>
  <c r="S232" i="1"/>
  <c r="Q232" i="1"/>
  <c r="P232" i="1"/>
  <c r="O232" i="1"/>
  <c r="M232" i="1"/>
  <c r="L232" i="1"/>
  <c r="K232" i="1"/>
  <c r="I232" i="1"/>
  <c r="H232" i="1"/>
  <c r="G232" i="1"/>
  <c r="Y231" i="1"/>
  <c r="X231" i="1"/>
  <c r="W231" i="1"/>
  <c r="U231" i="1"/>
  <c r="T231" i="1"/>
  <c r="S231" i="1"/>
  <c r="Q231" i="1"/>
  <c r="P231" i="1"/>
  <c r="O231" i="1"/>
  <c r="M231" i="1"/>
  <c r="L231" i="1"/>
  <c r="K231" i="1"/>
  <c r="I231" i="1"/>
  <c r="H231" i="1"/>
  <c r="G231" i="1"/>
  <c r="Y230" i="1"/>
  <c r="X230" i="1"/>
  <c r="W230" i="1"/>
  <c r="U230" i="1"/>
  <c r="T230" i="1"/>
  <c r="S230" i="1"/>
  <c r="Q230" i="1"/>
  <c r="P230" i="1"/>
  <c r="O230" i="1"/>
  <c r="M230" i="1"/>
  <c r="L230" i="1"/>
  <c r="K230" i="1"/>
  <c r="I230" i="1"/>
  <c r="H230" i="1"/>
  <c r="G230" i="1"/>
  <c r="Y229" i="1"/>
  <c r="X229" i="1"/>
  <c r="W229" i="1"/>
  <c r="U229" i="1"/>
  <c r="T229" i="1"/>
  <c r="S229" i="1"/>
  <c r="Q229" i="1"/>
  <c r="P229" i="1"/>
  <c r="O229" i="1"/>
  <c r="M229" i="1"/>
  <c r="L229" i="1"/>
  <c r="K229" i="1"/>
  <c r="I229" i="1"/>
  <c r="H229" i="1"/>
  <c r="G229" i="1"/>
  <c r="Y228" i="1"/>
  <c r="X228" i="1"/>
  <c r="W228" i="1"/>
  <c r="U228" i="1"/>
  <c r="T228" i="1"/>
  <c r="S228" i="1"/>
  <c r="Q228" i="1"/>
  <c r="P228" i="1"/>
  <c r="O228" i="1"/>
  <c r="M228" i="1"/>
  <c r="L228" i="1"/>
  <c r="K228" i="1"/>
  <c r="I228" i="1"/>
  <c r="H228" i="1"/>
  <c r="G228" i="1"/>
  <c r="Y274" i="1"/>
  <c r="X274" i="1"/>
  <c r="W274" i="1"/>
  <c r="U274" i="1"/>
  <c r="T274" i="1"/>
  <c r="S274" i="1"/>
  <c r="Q274" i="1"/>
  <c r="P274" i="1"/>
  <c r="O274" i="1"/>
  <c r="M274" i="1"/>
  <c r="L274" i="1"/>
  <c r="K274" i="1"/>
  <c r="I274" i="1"/>
  <c r="H274" i="1"/>
  <c r="G274" i="1"/>
  <c r="Y273" i="1"/>
  <c r="X273" i="1"/>
  <c r="W273" i="1"/>
  <c r="U273" i="1"/>
  <c r="T273" i="1"/>
  <c r="S273" i="1"/>
  <c r="Q273" i="1"/>
  <c r="P273" i="1"/>
  <c r="O273" i="1"/>
  <c r="M273" i="1"/>
  <c r="L273" i="1"/>
  <c r="K273" i="1"/>
  <c r="I273" i="1"/>
  <c r="H273" i="1"/>
  <c r="G273" i="1"/>
  <c r="Y272" i="1"/>
  <c r="X272" i="1"/>
  <c r="W272" i="1"/>
  <c r="U272" i="1"/>
  <c r="T272" i="1"/>
  <c r="S272" i="1"/>
  <c r="Q272" i="1"/>
  <c r="P272" i="1"/>
  <c r="O272" i="1"/>
  <c r="M272" i="1"/>
  <c r="L272" i="1"/>
  <c r="K272" i="1"/>
  <c r="I272" i="1"/>
  <c r="H272" i="1"/>
  <c r="G272" i="1"/>
  <c r="Y271" i="1"/>
  <c r="X271" i="1"/>
  <c r="W271" i="1"/>
  <c r="U271" i="1"/>
  <c r="T271" i="1"/>
  <c r="S271" i="1"/>
  <c r="Q271" i="1"/>
  <c r="P271" i="1"/>
  <c r="O271" i="1"/>
  <c r="M271" i="1"/>
  <c r="L271" i="1"/>
  <c r="K271" i="1"/>
  <c r="I271" i="1"/>
  <c r="H271" i="1"/>
  <c r="G271" i="1"/>
  <c r="Y270" i="1"/>
  <c r="X270" i="1"/>
  <c r="W270" i="1"/>
  <c r="U270" i="1"/>
  <c r="T270" i="1"/>
  <c r="S270" i="1"/>
  <c r="Q270" i="1"/>
  <c r="P270" i="1"/>
  <c r="O270" i="1"/>
  <c r="M270" i="1"/>
  <c r="L270" i="1"/>
  <c r="K270" i="1"/>
  <c r="I270" i="1"/>
  <c r="H270" i="1"/>
  <c r="G270" i="1"/>
  <c r="K325" i="1" l="1"/>
  <c r="H325" i="1"/>
  <c r="U325" i="1"/>
  <c r="K324" i="1"/>
  <c r="X323" i="1"/>
  <c r="W323" i="1"/>
  <c r="U323" i="1"/>
  <c r="H323" i="1"/>
  <c r="W322" i="1"/>
  <c r="S322" i="1"/>
  <c r="Q322" i="1"/>
  <c r="P322" i="1"/>
  <c r="O322" i="1"/>
  <c r="M322" i="1"/>
  <c r="L322" i="1"/>
  <c r="K322" i="1"/>
  <c r="I322" i="1"/>
  <c r="U322" i="1"/>
  <c r="T314" i="1"/>
  <c r="S314" i="1"/>
  <c r="Q314" i="1"/>
  <c r="P314" i="1"/>
  <c r="M314" i="1"/>
  <c r="L314" i="1"/>
  <c r="G314" i="1"/>
  <c r="K314" i="1"/>
  <c r="Y299" i="1"/>
  <c r="X299" i="1"/>
  <c r="W299" i="1"/>
  <c r="U299" i="1"/>
  <c r="T299" i="1"/>
  <c r="S299" i="1"/>
  <c r="Q299" i="1"/>
  <c r="P299" i="1"/>
  <c r="O299" i="1"/>
  <c r="M299" i="1"/>
  <c r="L299" i="1"/>
  <c r="K299" i="1"/>
  <c r="I299" i="1"/>
  <c r="H299" i="1"/>
  <c r="G299" i="1"/>
  <c r="Y297" i="1"/>
  <c r="X297" i="1"/>
  <c r="W297" i="1"/>
  <c r="U297" i="1"/>
  <c r="T297" i="1"/>
  <c r="S297" i="1"/>
  <c r="Q297" i="1"/>
  <c r="P297" i="1"/>
  <c r="O297" i="1"/>
  <c r="M297" i="1"/>
  <c r="L297" i="1"/>
  <c r="K297" i="1"/>
  <c r="I297" i="1"/>
  <c r="H297" i="1"/>
  <c r="G297" i="1"/>
  <c r="Y295" i="1"/>
  <c r="X295" i="1"/>
  <c r="W295" i="1"/>
  <c r="U295" i="1"/>
  <c r="T295" i="1"/>
  <c r="S295" i="1"/>
  <c r="Q295" i="1"/>
  <c r="P295" i="1"/>
  <c r="O295" i="1"/>
  <c r="M295" i="1"/>
  <c r="L295" i="1"/>
  <c r="K295" i="1"/>
  <c r="I295" i="1"/>
  <c r="H295" i="1"/>
  <c r="G295" i="1"/>
  <c r="Y296" i="1"/>
  <c r="X296" i="1"/>
  <c r="W296" i="1"/>
  <c r="U296" i="1"/>
  <c r="T296" i="1"/>
  <c r="S296" i="1"/>
  <c r="Q296" i="1"/>
  <c r="P296" i="1"/>
  <c r="O296" i="1"/>
  <c r="M296" i="1"/>
  <c r="L296" i="1"/>
  <c r="K296" i="1"/>
  <c r="I296" i="1"/>
  <c r="H296" i="1"/>
  <c r="G296" i="1"/>
  <c r="Y294" i="1"/>
  <c r="X294" i="1"/>
  <c r="W294" i="1"/>
  <c r="U294" i="1"/>
  <c r="T294" i="1"/>
  <c r="S294" i="1"/>
  <c r="Q294" i="1"/>
  <c r="P294" i="1"/>
  <c r="O294" i="1"/>
  <c r="M294" i="1"/>
  <c r="L294" i="1"/>
  <c r="K294" i="1"/>
  <c r="I294" i="1"/>
  <c r="H294" i="1"/>
  <c r="G294" i="1"/>
  <c r="U312" i="1"/>
  <c r="T312" i="1"/>
  <c r="T311" i="1"/>
  <c r="S311" i="1"/>
  <c r="P311" i="1"/>
  <c r="M311" i="1"/>
  <c r="L311" i="1"/>
  <c r="O311" i="1"/>
  <c r="W310" i="1"/>
  <c r="W309" i="1"/>
  <c r="Q309" i="1"/>
  <c r="P309" i="1"/>
  <c r="O309" i="1"/>
  <c r="L309" i="1"/>
  <c r="K309" i="1"/>
  <c r="I309" i="1"/>
  <c r="H309" i="1"/>
  <c r="G309" i="1"/>
  <c r="U309" i="1"/>
  <c r="Q308" i="1"/>
  <c r="M308" i="1"/>
  <c r="O308" i="1"/>
  <c r="Y302" i="1"/>
  <c r="X302" i="1"/>
  <c r="W302" i="1"/>
  <c r="U302" i="1"/>
  <c r="T302" i="1"/>
  <c r="S302" i="1"/>
  <c r="Q302" i="1"/>
  <c r="P302" i="1"/>
  <c r="O302" i="1"/>
  <c r="M302" i="1"/>
  <c r="L302" i="1"/>
  <c r="K302" i="1"/>
  <c r="I302" i="1"/>
  <c r="H302" i="1"/>
  <c r="G302" i="1"/>
  <c r="Y301" i="1"/>
  <c r="X301" i="1"/>
  <c r="W301" i="1"/>
  <c r="U301" i="1"/>
  <c r="T301" i="1"/>
  <c r="S301" i="1"/>
  <c r="Q301" i="1"/>
  <c r="P301" i="1"/>
  <c r="O301" i="1"/>
  <c r="M301" i="1"/>
  <c r="L301" i="1"/>
  <c r="K301" i="1"/>
  <c r="I301" i="1"/>
  <c r="H301" i="1"/>
  <c r="G301" i="1"/>
  <c r="Y304" i="1"/>
  <c r="X304" i="1"/>
  <c r="W304" i="1"/>
  <c r="U304" i="1"/>
  <c r="T304" i="1"/>
  <c r="S304" i="1"/>
  <c r="Q304" i="1"/>
  <c r="P304" i="1"/>
  <c r="O304" i="1"/>
  <c r="M304" i="1"/>
  <c r="L304" i="1"/>
  <c r="K304" i="1"/>
  <c r="I304" i="1"/>
  <c r="H304" i="1"/>
  <c r="G304" i="1"/>
  <c r="Y307" i="1"/>
  <c r="X307" i="1"/>
  <c r="W307" i="1"/>
  <c r="U307" i="1"/>
  <c r="T307" i="1"/>
  <c r="S307" i="1"/>
  <c r="Q307" i="1"/>
  <c r="P307" i="1"/>
  <c r="O307" i="1"/>
  <c r="M307" i="1"/>
  <c r="L307" i="1"/>
  <c r="K307" i="1"/>
  <c r="I307" i="1"/>
  <c r="H307" i="1"/>
  <c r="G307" i="1"/>
  <c r="Y305" i="1"/>
  <c r="X305" i="1"/>
  <c r="W305" i="1"/>
  <c r="U305" i="1"/>
  <c r="T305" i="1"/>
  <c r="S305" i="1"/>
  <c r="Q305" i="1"/>
  <c r="P305" i="1"/>
  <c r="O305" i="1"/>
  <c r="M305" i="1"/>
  <c r="L305" i="1"/>
  <c r="K305" i="1"/>
  <c r="I305" i="1"/>
  <c r="H305" i="1"/>
  <c r="G305" i="1"/>
  <c r="Y303" i="1"/>
  <c r="X303" i="1"/>
  <c r="W303" i="1"/>
  <c r="U303" i="1"/>
  <c r="T303" i="1"/>
  <c r="S303" i="1"/>
  <c r="Q303" i="1"/>
  <c r="P303" i="1"/>
  <c r="O303" i="1"/>
  <c r="M303" i="1"/>
  <c r="L303" i="1"/>
  <c r="K303" i="1"/>
  <c r="I303" i="1"/>
  <c r="H303" i="1"/>
  <c r="G303" i="1"/>
  <c r="Y306" i="1"/>
  <c r="X306" i="1"/>
  <c r="W306" i="1"/>
  <c r="U306" i="1"/>
  <c r="T306" i="1"/>
  <c r="S306" i="1"/>
  <c r="Q306" i="1"/>
  <c r="P306" i="1"/>
  <c r="O306" i="1"/>
  <c r="M306" i="1"/>
  <c r="L306" i="1"/>
  <c r="K306" i="1"/>
  <c r="I306" i="1"/>
  <c r="H306" i="1"/>
  <c r="G306" i="1"/>
  <c r="Y300" i="1"/>
  <c r="X300" i="1"/>
  <c r="W300" i="1"/>
  <c r="U300" i="1"/>
  <c r="T300" i="1"/>
  <c r="S300" i="1"/>
  <c r="Q300" i="1"/>
  <c r="P300" i="1"/>
  <c r="O300" i="1"/>
  <c r="M300" i="1"/>
  <c r="L300" i="1"/>
  <c r="K300" i="1"/>
  <c r="I300" i="1"/>
  <c r="H300" i="1"/>
  <c r="G300" i="1"/>
  <c r="M290" i="1"/>
  <c r="K290" i="1"/>
  <c r="H290" i="1"/>
  <c r="U290" i="1"/>
  <c r="Q289" i="1"/>
  <c r="P289" i="1"/>
  <c r="O289" i="1"/>
  <c r="M289" i="1"/>
  <c r="K289" i="1"/>
  <c r="I289" i="1"/>
  <c r="H289" i="1"/>
  <c r="U289" i="1"/>
  <c r="Y288" i="1"/>
  <c r="X288" i="1"/>
  <c r="W288" i="1"/>
  <c r="U288" i="1"/>
  <c r="T288" i="1"/>
  <c r="S288" i="1"/>
  <c r="Q288" i="1"/>
  <c r="P288" i="1"/>
  <c r="O288" i="1"/>
  <c r="M288" i="1"/>
  <c r="L288" i="1"/>
  <c r="K288" i="1"/>
  <c r="I288" i="1"/>
  <c r="H288" i="1"/>
  <c r="G288" i="1"/>
  <c r="X287" i="1"/>
  <c r="X286" i="1"/>
  <c r="M286" i="1"/>
  <c r="L286" i="1"/>
  <c r="K286" i="1"/>
  <c r="G286" i="1"/>
  <c r="Y286" i="1"/>
  <c r="Q285" i="1"/>
  <c r="M285" i="1"/>
  <c r="K285" i="1"/>
  <c r="O285" i="1"/>
  <c r="X284" i="1"/>
  <c r="W284" i="1"/>
  <c r="M283" i="1"/>
  <c r="K283" i="1"/>
  <c r="G283" i="1"/>
  <c r="Y283" i="1"/>
  <c r="T282" i="1"/>
  <c r="Q282" i="1"/>
  <c r="P282" i="1"/>
  <c r="L282" i="1"/>
  <c r="K282" i="1"/>
  <c r="O282" i="1"/>
  <c r="X281" i="1"/>
  <c r="U281" i="1"/>
  <c r="H281" i="1"/>
  <c r="G281" i="1"/>
  <c r="W281" i="1"/>
  <c r="X280" i="1"/>
  <c r="W280" i="1"/>
  <c r="L280" i="1"/>
  <c r="K280" i="1"/>
  <c r="H280" i="1"/>
  <c r="G280" i="1"/>
  <c r="Y280" i="1"/>
  <c r="T279" i="1"/>
  <c r="S279" i="1"/>
  <c r="Q279" i="1"/>
  <c r="O279" i="1"/>
  <c r="X278" i="1"/>
  <c r="X277" i="1"/>
  <c r="W277" i="1"/>
  <c r="M277" i="1"/>
  <c r="L277" i="1"/>
  <c r="K277" i="1"/>
  <c r="H277" i="1"/>
  <c r="G277" i="1"/>
  <c r="Y277" i="1"/>
  <c r="S225" i="1"/>
  <c r="P225" i="1"/>
  <c r="L225" i="1"/>
  <c r="O225" i="1"/>
  <c r="X224" i="1"/>
  <c r="X223" i="1"/>
  <c r="M223" i="1"/>
  <c r="K223" i="1"/>
  <c r="H223" i="1"/>
  <c r="G223" i="1"/>
  <c r="Y223" i="1"/>
  <c r="T222" i="1"/>
  <c r="S222" i="1"/>
  <c r="Q222" i="1"/>
  <c r="P222" i="1"/>
  <c r="M222" i="1"/>
  <c r="L222" i="1"/>
  <c r="K222" i="1"/>
  <c r="O222" i="1"/>
  <c r="U221" i="1"/>
  <c r="Y220" i="1"/>
  <c r="T219" i="1"/>
  <c r="S219" i="1"/>
  <c r="P219" i="1"/>
  <c r="M219" i="1"/>
  <c r="L219" i="1"/>
  <c r="K219" i="1"/>
  <c r="I219" i="1"/>
  <c r="H219" i="1"/>
  <c r="O219" i="1"/>
  <c r="G216" i="1"/>
  <c r="X213" i="1"/>
  <c r="M213" i="1"/>
  <c r="K213" i="1"/>
  <c r="H213" i="1"/>
  <c r="G213" i="1"/>
  <c r="Y213" i="1"/>
  <c r="S215" i="1"/>
  <c r="Q215" i="1"/>
  <c r="M215" i="1"/>
  <c r="K215" i="1"/>
  <c r="I215" i="1"/>
  <c r="H215" i="1"/>
  <c r="O215" i="1"/>
  <c r="X275" i="1"/>
  <c r="W214" i="1"/>
  <c r="L214" i="1"/>
  <c r="K214" i="1"/>
  <c r="H214" i="1"/>
  <c r="Y214" i="1"/>
  <c r="T212" i="1"/>
  <c r="S212" i="1"/>
  <c r="P212" i="1"/>
  <c r="L212" i="1"/>
  <c r="K212" i="1"/>
  <c r="I212" i="1"/>
  <c r="O212" i="1"/>
  <c r="X227" i="1"/>
  <c r="X226" i="1"/>
  <c r="M226" i="1"/>
  <c r="K226" i="1"/>
  <c r="H226" i="1"/>
  <c r="G226" i="1"/>
  <c r="Y226" i="1"/>
  <c r="S211" i="1"/>
  <c r="Q211" i="1"/>
  <c r="M211" i="1"/>
  <c r="K211" i="1"/>
  <c r="I211" i="1"/>
  <c r="H211" i="1"/>
  <c r="O211" i="1"/>
  <c r="W210" i="1"/>
  <c r="X217" i="1"/>
  <c r="M217" i="1"/>
  <c r="K217" i="1"/>
  <c r="H217" i="1"/>
  <c r="G217" i="1"/>
  <c r="Y217" i="1"/>
  <c r="P218" i="1"/>
  <c r="L218" i="1"/>
  <c r="I218" i="1"/>
  <c r="O218" i="1"/>
  <c r="X200" i="1"/>
  <c r="W200" i="1"/>
  <c r="G200" i="1"/>
  <c r="W205" i="1"/>
  <c r="L205" i="1"/>
  <c r="H205" i="1"/>
  <c r="Y205" i="1"/>
  <c r="M204" i="1"/>
  <c r="K204" i="1"/>
  <c r="H204" i="1"/>
  <c r="O204" i="1"/>
  <c r="S203" i="1"/>
  <c r="Q203" i="1"/>
  <c r="H203" i="1"/>
  <c r="G203" i="1"/>
  <c r="X203" i="1"/>
  <c r="W202" i="1"/>
  <c r="L202" i="1"/>
  <c r="H202" i="1"/>
  <c r="Y202" i="1"/>
  <c r="M201" i="1"/>
  <c r="K201" i="1"/>
  <c r="H201" i="1"/>
  <c r="O201" i="1"/>
  <c r="U198" i="1"/>
  <c r="S198" i="1"/>
  <c r="X198" i="1"/>
  <c r="L141" i="1"/>
  <c r="H141" i="1"/>
  <c r="Y141" i="1"/>
  <c r="Y140" i="1"/>
  <c r="X140" i="1"/>
  <c r="S140" i="1"/>
  <c r="Q140" i="1"/>
  <c r="L140" i="1"/>
  <c r="K140" i="1"/>
  <c r="H140" i="1"/>
  <c r="O140" i="1"/>
  <c r="X139" i="1"/>
  <c r="U139" i="1"/>
  <c r="S139" i="1"/>
  <c r="Q139" i="1"/>
  <c r="L138" i="1"/>
  <c r="H138" i="1"/>
  <c r="Y138" i="1"/>
  <c r="Y137" i="1"/>
  <c r="X137" i="1"/>
  <c r="S137" i="1"/>
  <c r="Q137" i="1"/>
  <c r="L137" i="1"/>
  <c r="K137" i="1"/>
  <c r="H137" i="1"/>
  <c r="O137" i="1"/>
  <c r="X73" i="1"/>
  <c r="W73" i="1"/>
  <c r="G73" i="1"/>
  <c r="Y74" i="1"/>
  <c r="X74" i="1"/>
  <c r="W74" i="1"/>
  <c r="U74" i="1"/>
  <c r="T74" i="1"/>
  <c r="S74" i="1"/>
  <c r="Q74" i="1"/>
  <c r="P74" i="1"/>
  <c r="O74" i="1"/>
  <c r="M74" i="1"/>
  <c r="L74" i="1"/>
  <c r="K74" i="1"/>
  <c r="I74" i="1"/>
  <c r="H74" i="1"/>
  <c r="G74" i="1"/>
  <c r="Y75" i="1"/>
  <c r="X75" i="1"/>
  <c r="W75" i="1"/>
  <c r="U75" i="1"/>
  <c r="T75" i="1"/>
  <c r="S75" i="1"/>
  <c r="Q75" i="1"/>
  <c r="P75" i="1"/>
  <c r="O75" i="1"/>
  <c r="M75" i="1"/>
  <c r="L75" i="1"/>
  <c r="K75" i="1"/>
  <c r="I75" i="1"/>
  <c r="H75" i="1"/>
  <c r="G75" i="1"/>
  <c r="O86" i="1"/>
  <c r="K86" i="1"/>
  <c r="U86" i="1"/>
  <c r="W85" i="1"/>
  <c r="Q84" i="1"/>
  <c r="P84" i="1"/>
  <c r="L84" i="1"/>
  <c r="I84" i="1"/>
  <c r="H84" i="1"/>
  <c r="O84" i="1"/>
  <c r="W82" i="1"/>
  <c r="U82" i="1"/>
  <c r="O82" i="1"/>
  <c r="K82" i="1"/>
  <c r="I82" i="1"/>
  <c r="H82" i="1"/>
  <c r="G82" i="1"/>
  <c r="L82" i="1"/>
  <c r="P81" i="1"/>
  <c r="G80" i="1"/>
  <c r="T76" i="1"/>
  <c r="Q76" i="1"/>
  <c r="S76" i="1"/>
  <c r="Y79" i="1"/>
  <c r="X79" i="1"/>
  <c r="T79" i="1"/>
  <c r="S79" i="1"/>
  <c r="Q79" i="1"/>
  <c r="X78" i="1"/>
  <c r="W78" i="1"/>
  <c r="P78" i="1"/>
  <c r="L78" i="1"/>
  <c r="K78" i="1"/>
  <c r="I78" i="1"/>
  <c r="H78" i="1"/>
  <c r="G78" i="1"/>
  <c r="M78" i="1"/>
  <c r="W77" i="1"/>
  <c r="U77" i="1"/>
  <c r="Q77" i="1"/>
  <c r="O77" i="1"/>
  <c r="M77" i="1"/>
  <c r="H77" i="1"/>
  <c r="G77" i="1"/>
  <c r="T77" i="1"/>
  <c r="X59" i="1"/>
  <c r="U59" i="1"/>
  <c r="O59" i="1"/>
  <c r="Y59" i="1"/>
  <c r="Y53" i="1"/>
  <c r="T53" i="1"/>
  <c r="S53" i="1"/>
  <c r="Q53" i="1"/>
  <c r="O53" i="1"/>
  <c r="M53" i="1"/>
  <c r="K53" i="1"/>
  <c r="I53" i="1"/>
  <c r="P53" i="1"/>
  <c r="Y58" i="1"/>
  <c r="W58" i="1"/>
  <c r="T58" i="1"/>
  <c r="S58" i="1"/>
  <c r="Q58" i="1"/>
  <c r="P58" i="1"/>
  <c r="O58" i="1"/>
  <c r="K58" i="1"/>
  <c r="I58" i="1"/>
  <c r="H58" i="1"/>
  <c r="G58" i="1"/>
  <c r="U58" i="1"/>
  <c r="Q57" i="1"/>
  <c r="S54" i="1"/>
  <c r="X52" i="1"/>
  <c r="L52" i="1"/>
  <c r="I52" i="1"/>
  <c r="G52" i="1"/>
  <c r="U52" i="1"/>
  <c r="S56" i="1"/>
  <c r="P56" i="1"/>
  <c r="Y21" i="1"/>
  <c r="W21" i="1"/>
  <c r="U21" i="1"/>
  <c r="Y20" i="1"/>
  <c r="X20" i="1"/>
  <c r="T20" i="1"/>
  <c r="S20" i="1"/>
  <c r="Q20" i="1"/>
  <c r="P20" i="1"/>
  <c r="O20" i="1"/>
  <c r="M20" i="1"/>
  <c r="L20" i="1"/>
  <c r="K20" i="1"/>
  <c r="I20" i="1"/>
  <c r="H20" i="1"/>
  <c r="G20" i="1"/>
  <c r="U20" i="1"/>
  <c r="Y17" i="1"/>
  <c r="X17" i="1"/>
  <c r="W17" i="1"/>
  <c r="U17" i="1"/>
  <c r="T17" i="1"/>
  <c r="S17" i="1"/>
  <c r="Q17" i="1"/>
  <c r="P17" i="1"/>
  <c r="O17" i="1"/>
  <c r="M17" i="1"/>
  <c r="L17" i="1"/>
  <c r="K17" i="1"/>
  <c r="I17" i="1"/>
  <c r="H17" i="1"/>
  <c r="G17" i="1"/>
  <c r="T16" i="1"/>
  <c r="L19" i="1"/>
  <c r="K19" i="1"/>
  <c r="Y19" i="1"/>
  <c r="S18" i="1"/>
  <c r="P18" i="1"/>
  <c r="L18" i="1"/>
  <c r="O18" i="1"/>
  <c r="Q18" i="1" l="1"/>
  <c r="X21" i="1"/>
  <c r="K52" i="1"/>
  <c r="G54" i="1"/>
  <c r="T59" i="1"/>
  <c r="S77" i="1"/>
  <c r="Q78" i="1"/>
  <c r="P82" i="1"/>
  <c r="M84" i="1"/>
  <c r="I137" i="1"/>
  <c r="K138" i="1"/>
  <c r="I140" i="1"/>
  <c r="K141" i="1"/>
  <c r="L201" i="1"/>
  <c r="M202" i="1"/>
  <c r="L204" i="1"/>
  <c r="M205" i="1"/>
  <c r="M218" i="1"/>
  <c r="W217" i="1"/>
  <c r="P211" i="1"/>
  <c r="W226" i="1"/>
  <c r="Q212" i="1"/>
  <c r="X214" i="1"/>
  <c r="P215" i="1"/>
  <c r="W213" i="1"/>
  <c r="W223" i="1"/>
  <c r="Q225" i="1"/>
  <c r="U278" i="1"/>
  <c r="L283" i="1"/>
  <c r="P285" i="1"/>
  <c r="L290" i="1"/>
  <c r="P308" i="1"/>
  <c r="W312" i="1"/>
  <c r="G324" i="1"/>
  <c r="I325" i="1"/>
  <c r="X312" i="1"/>
  <c r="T18" i="1"/>
  <c r="G21" i="1"/>
  <c r="M52" i="1"/>
  <c r="K54" i="1"/>
  <c r="M138" i="1"/>
  <c r="M141" i="1"/>
  <c r="P201" i="1"/>
  <c r="X202" i="1"/>
  <c r="P204" i="1"/>
  <c r="X205" i="1"/>
  <c r="Q218" i="1"/>
  <c r="G275" i="1"/>
  <c r="G220" i="1"/>
  <c r="T225" i="1"/>
  <c r="W283" i="1"/>
  <c r="S285" i="1"/>
  <c r="Q290" i="1"/>
  <c r="S308" i="1"/>
  <c r="Y312" i="1"/>
  <c r="M324" i="1"/>
  <c r="L325" i="1"/>
  <c r="L324" i="1"/>
  <c r="H21" i="1"/>
  <c r="L56" i="1"/>
  <c r="O52" i="1"/>
  <c r="L54" i="1"/>
  <c r="L58" i="1"/>
  <c r="L53" i="1"/>
  <c r="X77" i="1"/>
  <c r="Y78" i="1"/>
  <c r="X82" i="1"/>
  <c r="S84" i="1"/>
  <c r="M137" i="1"/>
  <c r="W138" i="1"/>
  <c r="M140" i="1"/>
  <c r="W141" i="1"/>
  <c r="Q201" i="1"/>
  <c r="Q204" i="1"/>
  <c r="S218" i="1"/>
  <c r="S210" i="1"/>
  <c r="T211" i="1"/>
  <c r="U227" i="1"/>
  <c r="X212" i="1"/>
  <c r="H275" i="1"/>
  <c r="T215" i="1"/>
  <c r="H220" i="1"/>
  <c r="G224" i="1"/>
  <c r="K279" i="1"/>
  <c r="M280" i="1"/>
  <c r="M282" i="1"/>
  <c r="X283" i="1"/>
  <c r="T285" i="1"/>
  <c r="S289" i="1"/>
  <c r="S290" i="1"/>
  <c r="T308" i="1"/>
  <c r="X309" i="1"/>
  <c r="G312" i="1"/>
  <c r="W314" i="1"/>
  <c r="O324" i="1"/>
  <c r="M325" i="1"/>
  <c r="I21" i="1"/>
  <c r="M56" i="1"/>
  <c r="P52" i="1"/>
  <c r="M54" i="1"/>
  <c r="Y82" i="1"/>
  <c r="X84" i="1"/>
  <c r="P137" i="1"/>
  <c r="X138" i="1"/>
  <c r="P140" i="1"/>
  <c r="X141" i="1"/>
  <c r="S201" i="1"/>
  <c r="S204" i="1"/>
  <c r="X218" i="1"/>
  <c r="U210" i="1"/>
  <c r="X211" i="1"/>
  <c r="W227" i="1"/>
  <c r="Y212" i="1"/>
  <c r="U275" i="1"/>
  <c r="X215" i="1"/>
  <c r="K220" i="1"/>
  <c r="H224" i="1"/>
  <c r="L279" i="1"/>
  <c r="W289" i="1"/>
  <c r="T290" i="1"/>
  <c r="Y309" i="1"/>
  <c r="H312" i="1"/>
  <c r="X322" i="1"/>
  <c r="P324" i="1"/>
  <c r="O325" i="1"/>
  <c r="K21" i="1"/>
  <c r="O56" i="1"/>
  <c r="Q52" i="1"/>
  <c r="Q54" i="1"/>
  <c r="Y84" i="1"/>
  <c r="X201" i="1"/>
  <c r="X204" i="1"/>
  <c r="Y218" i="1"/>
  <c r="Y211" i="1"/>
  <c r="W275" i="1"/>
  <c r="Y215" i="1"/>
  <c r="L220" i="1"/>
  <c r="U224" i="1"/>
  <c r="M279" i="1"/>
  <c r="U284" i="1"/>
  <c r="X289" i="1"/>
  <c r="W290" i="1"/>
  <c r="I312" i="1"/>
  <c r="G322" i="1"/>
  <c r="Y322" i="1"/>
  <c r="Q324" i="1"/>
  <c r="P325" i="1"/>
  <c r="I54" i="1"/>
  <c r="W278" i="1"/>
  <c r="L21" i="1"/>
  <c r="Q56" i="1"/>
  <c r="S52" i="1"/>
  <c r="T54" i="1"/>
  <c r="Y201" i="1"/>
  <c r="Y204" i="1"/>
  <c r="H212" i="1"/>
  <c r="G214" i="1"/>
  <c r="M220" i="1"/>
  <c r="W224" i="1"/>
  <c r="P279" i="1"/>
  <c r="S282" i="1"/>
  <c r="H286" i="1"/>
  <c r="G289" i="1"/>
  <c r="Y289" i="1"/>
  <c r="X290" i="1"/>
  <c r="K312" i="1"/>
  <c r="H322" i="1"/>
  <c r="S324" i="1"/>
  <c r="Q325" i="1"/>
  <c r="O21" i="1"/>
  <c r="T52" i="1"/>
  <c r="U54" i="1"/>
  <c r="W220" i="1"/>
  <c r="Y290" i="1"/>
  <c r="L312" i="1"/>
  <c r="T324" i="1"/>
  <c r="S325" i="1"/>
  <c r="K18" i="1"/>
  <c r="Q21" i="1"/>
  <c r="W52" i="1"/>
  <c r="W54" i="1"/>
  <c r="G202" i="1"/>
  <c r="G205" i="1"/>
  <c r="H218" i="1"/>
  <c r="X220" i="1"/>
  <c r="K225" i="1"/>
  <c r="G290" i="1"/>
  <c r="M312" i="1"/>
  <c r="W324" i="1"/>
  <c r="W325" i="1"/>
  <c r="S21" i="1"/>
  <c r="O312" i="1"/>
  <c r="X325" i="1"/>
  <c r="M18" i="1"/>
  <c r="W20" i="1"/>
  <c r="T21" i="1"/>
  <c r="H52" i="1"/>
  <c r="Y52" i="1"/>
  <c r="X58" i="1"/>
  <c r="P77" i="1"/>
  <c r="O78" i="1"/>
  <c r="M82" i="1"/>
  <c r="K84" i="1"/>
  <c r="M86" i="1"/>
  <c r="G138" i="1"/>
  <c r="G141" i="1"/>
  <c r="I201" i="1"/>
  <c r="K202" i="1"/>
  <c r="I204" i="1"/>
  <c r="K205" i="1"/>
  <c r="K218" i="1"/>
  <c r="L217" i="1"/>
  <c r="L211" i="1"/>
  <c r="L226" i="1"/>
  <c r="M212" i="1"/>
  <c r="M214" i="1"/>
  <c r="L215" i="1"/>
  <c r="L213" i="1"/>
  <c r="Q219" i="1"/>
  <c r="L223" i="1"/>
  <c r="M225" i="1"/>
  <c r="H283" i="1"/>
  <c r="L285" i="1"/>
  <c r="W286" i="1"/>
  <c r="L289" i="1"/>
  <c r="I290" i="1"/>
  <c r="L308" i="1"/>
  <c r="M309" i="1"/>
  <c r="Q311" i="1"/>
  <c r="P312" i="1"/>
  <c r="O314" i="1"/>
  <c r="G325" i="1"/>
  <c r="Y325" i="1"/>
  <c r="U16" i="1"/>
  <c r="U83" i="1"/>
  <c r="M83" i="1"/>
  <c r="L83" i="1"/>
  <c r="K83" i="1"/>
  <c r="G310" i="1"/>
  <c r="M19" i="1"/>
  <c r="H16" i="1"/>
  <c r="X16" i="1"/>
  <c r="T56" i="1"/>
  <c r="H57" i="1"/>
  <c r="K59" i="1"/>
  <c r="S59" i="1"/>
  <c r="Q59" i="1"/>
  <c r="P59" i="1"/>
  <c r="W79" i="1"/>
  <c r="G79" i="1"/>
  <c r="O79" i="1"/>
  <c r="M79" i="1"/>
  <c r="L79" i="1"/>
  <c r="P76" i="1"/>
  <c r="X76" i="1"/>
  <c r="H76" i="1"/>
  <c r="W76" i="1"/>
  <c r="G76" i="1"/>
  <c r="U76" i="1"/>
  <c r="G81" i="1"/>
  <c r="H83" i="1"/>
  <c r="G85" i="1"/>
  <c r="T73" i="1"/>
  <c r="P73" i="1"/>
  <c r="O73" i="1"/>
  <c r="M73" i="1"/>
  <c r="L73" i="1"/>
  <c r="K73" i="1"/>
  <c r="Y73" i="1"/>
  <c r="I73" i="1"/>
  <c r="W198" i="1"/>
  <c r="T200" i="1"/>
  <c r="P200" i="1"/>
  <c r="O200" i="1"/>
  <c r="M200" i="1"/>
  <c r="L200" i="1"/>
  <c r="K200" i="1"/>
  <c r="Y200" i="1"/>
  <c r="I200" i="1"/>
  <c r="G221" i="1"/>
  <c r="H310" i="1"/>
  <c r="Y80" i="1"/>
  <c r="I80" i="1"/>
  <c r="Q80" i="1"/>
  <c r="P80" i="1"/>
  <c r="O80" i="1"/>
  <c r="Y57" i="1"/>
  <c r="T216" i="1"/>
  <c r="S216" i="1"/>
  <c r="Q216" i="1"/>
  <c r="P216" i="1"/>
  <c r="O216" i="1"/>
  <c r="M216" i="1"/>
  <c r="L216" i="1"/>
  <c r="K216" i="1"/>
  <c r="Y216" i="1"/>
  <c r="I216" i="1"/>
  <c r="O19" i="1"/>
  <c r="I16" i="1"/>
  <c r="Y16" i="1"/>
  <c r="U56" i="1"/>
  <c r="I57" i="1"/>
  <c r="G59" i="1"/>
  <c r="I76" i="1"/>
  <c r="H80" i="1"/>
  <c r="L81" i="1"/>
  <c r="I83" i="1"/>
  <c r="I85" i="1"/>
  <c r="H216" i="1"/>
  <c r="H221" i="1"/>
  <c r="T287" i="1"/>
  <c r="S287" i="1"/>
  <c r="Q287" i="1"/>
  <c r="P287" i="1"/>
  <c r="O287" i="1"/>
  <c r="M287" i="1"/>
  <c r="L287" i="1"/>
  <c r="K287" i="1"/>
  <c r="Y287" i="1"/>
  <c r="I287" i="1"/>
  <c r="U310" i="1"/>
  <c r="U18" i="1"/>
  <c r="P19" i="1"/>
  <c r="K16" i="1"/>
  <c r="G56" i="1"/>
  <c r="W56" i="1"/>
  <c r="L57" i="1"/>
  <c r="H59" i="1"/>
  <c r="H79" i="1"/>
  <c r="K76" i="1"/>
  <c r="K80" i="1"/>
  <c r="M81" i="1"/>
  <c r="O83" i="1"/>
  <c r="K85" i="1"/>
  <c r="P86" i="1"/>
  <c r="H73" i="1"/>
  <c r="U203" i="1"/>
  <c r="H200" i="1"/>
  <c r="U216" i="1"/>
  <c r="G287" i="1"/>
  <c r="T310" i="1"/>
  <c r="S310" i="1"/>
  <c r="Q310" i="1"/>
  <c r="P310" i="1"/>
  <c r="O310" i="1"/>
  <c r="M310" i="1"/>
  <c r="L310" i="1"/>
  <c r="K310" i="1"/>
  <c r="Y310" i="1"/>
  <c r="I310" i="1"/>
  <c r="G16" i="1"/>
  <c r="G57" i="1"/>
  <c r="T221" i="1"/>
  <c r="S221" i="1"/>
  <c r="Q221" i="1"/>
  <c r="P221" i="1"/>
  <c r="O221" i="1"/>
  <c r="M221" i="1"/>
  <c r="L221" i="1"/>
  <c r="K221" i="1"/>
  <c r="Y221" i="1"/>
  <c r="I221" i="1"/>
  <c r="G18" i="1"/>
  <c r="W18" i="1"/>
  <c r="Q19" i="1"/>
  <c r="L16" i="1"/>
  <c r="M21" i="1"/>
  <c r="H56" i="1"/>
  <c r="X56" i="1"/>
  <c r="O54" i="1"/>
  <c r="M57" i="1"/>
  <c r="I59" i="1"/>
  <c r="I79" i="1"/>
  <c r="L76" i="1"/>
  <c r="L80" i="1"/>
  <c r="O81" i="1"/>
  <c r="P83" i="1"/>
  <c r="L85" i="1"/>
  <c r="S86" i="1"/>
  <c r="Q73" i="1"/>
  <c r="T139" i="1"/>
  <c r="P139" i="1"/>
  <c r="O139" i="1"/>
  <c r="M139" i="1"/>
  <c r="L139" i="1"/>
  <c r="K139" i="1"/>
  <c r="Y139" i="1"/>
  <c r="I139" i="1"/>
  <c r="W203" i="1"/>
  <c r="Q200" i="1"/>
  <c r="T210" i="1"/>
  <c r="Q210" i="1"/>
  <c r="P210" i="1"/>
  <c r="O210" i="1"/>
  <c r="M210" i="1"/>
  <c r="L210" i="1"/>
  <c r="K210" i="1"/>
  <c r="Y210" i="1"/>
  <c r="I210" i="1"/>
  <c r="W216" i="1"/>
  <c r="W221" i="1"/>
  <c r="T284" i="1"/>
  <c r="S284" i="1"/>
  <c r="Q284" i="1"/>
  <c r="P284" i="1"/>
  <c r="O284" i="1"/>
  <c r="M284" i="1"/>
  <c r="L284" i="1"/>
  <c r="K284" i="1"/>
  <c r="Y284" i="1"/>
  <c r="I284" i="1"/>
  <c r="H287" i="1"/>
  <c r="X310" i="1"/>
  <c r="H18" i="1"/>
  <c r="X18" i="1"/>
  <c r="S19" i="1"/>
  <c r="M16" i="1"/>
  <c r="I56" i="1"/>
  <c r="Y56" i="1"/>
  <c r="O57" i="1"/>
  <c r="L59" i="1"/>
  <c r="K79" i="1"/>
  <c r="M76" i="1"/>
  <c r="M80" i="1"/>
  <c r="Q83" i="1"/>
  <c r="Q85" i="1"/>
  <c r="T86" i="1"/>
  <c r="S73" i="1"/>
  <c r="G139" i="1"/>
  <c r="S200" i="1"/>
  <c r="G210" i="1"/>
  <c r="X216" i="1"/>
  <c r="X221" i="1"/>
  <c r="G284" i="1"/>
  <c r="U287" i="1"/>
  <c r="T323" i="1"/>
  <c r="S323" i="1"/>
  <c r="Q323" i="1"/>
  <c r="P323" i="1"/>
  <c r="O323" i="1"/>
  <c r="M323" i="1"/>
  <c r="L323" i="1"/>
  <c r="K323" i="1"/>
  <c r="Y323" i="1"/>
  <c r="I323" i="1"/>
  <c r="S81" i="1"/>
  <c r="K81" i="1"/>
  <c r="Y81" i="1"/>
  <c r="I81" i="1"/>
  <c r="X81" i="1"/>
  <c r="H81" i="1"/>
  <c r="W16" i="1"/>
  <c r="G83" i="1"/>
  <c r="I18" i="1"/>
  <c r="Y18" i="1"/>
  <c r="T19" i="1"/>
  <c r="O16" i="1"/>
  <c r="P21" i="1"/>
  <c r="K56" i="1"/>
  <c r="P57" i="1"/>
  <c r="M59" i="1"/>
  <c r="P79" i="1"/>
  <c r="O76" i="1"/>
  <c r="S80" i="1"/>
  <c r="Q81" i="1"/>
  <c r="S83" i="1"/>
  <c r="T85" i="1"/>
  <c r="U73" i="1"/>
  <c r="H139" i="1"/>
  <c r="U200" i="1"/>
  <c r="H210" i="1"/>
  <c r="T281" i="1"/>
  <c r="S281" i="1"/>
  <c r="Q281" i="1"/>
  <c r="P281" i="1"/>
  <c r="O281" i="1"/>
  <c r="M281" i="1"/>
  <c r="L281" i="1"/>
  <c r="K281" i="1"/>
  <c r="Y281" i="1"/>
  <c r="I281" i="1"/>
  <c r="H284" i="1"/>
  <c r="W287" i="1"/>
  <c r="G323" i="1"/>
  <c r="U19" i="1"/>
  <c r="P16" i="1"/>
  <c r="T80" i="1"/>
  <c r="T81" i="1"/>
  <c r="T83" i="1"/>
  <c r="U85" i="1"/>
  <c r="T198" i="1"/>
  <c r="P198" i="1"/>
  <c r="O198" i="1"/>
  <c r="M198" i="1"/>
  <c r="L198" i="1"/>
  <c r="K198" i="1"/>
  <c r="Y198" i="1"/>
  <c r="I198" i="1"/>
  <c r="T227" i="1"/>
  <c r="Q227" i="1"/>
  <c r="P227" i="1"/>
  <c r="O227" i="1"/>
  <c r="M227" i="1"/>
  <c r="L227" i="1"/>
  <c r="K227" i="1"/>
  <c r="Y227" i="1"/>
  <c r="I227" i="1"/>
  <c r="K57" i="1"/>
  <c r="S57" i="1"/>
  <c r="G19" i="1"/>
  <c r="W19" i="1"/>
  <c r="Q16" i="1"/>
  <c r="T57" i="1"/>
  <c r="U80" i="1"/>
  <c r="U81" i="1"/>
  <c r="W83" i="1"/>
  <c r="G198" i="1"/>
  <c r="G227" i="1"/>
  <c r="T278" i="1"/>
  <c r="S278" i="1"/>
  <c r="Q278" i="1"/>
  <c r="P278" i="1"/>
  <c r="O278" i="1"/>
  <c r="M278" i="1"/>
  <c r="L278" i="1"/>
  <c r="K278" i="1"/>
  <c r="Y278" i="1"/>
  <c r="I278" i="1"/>
  <c r="X57" i="1"/>
  <c r="X85" i="1"/>
  <c r="H85" i="1"/>
  <c r="S85" i="1"/>
  <c r="P85" i="1"/>
  <c r="O85" i="1"/>
  <c r="M85" i="1"/>
  <c r="H19" i="1"/>
  <c r="X19" i="1"/>
  <c r="S16" i="1"/>
  <c r="U57" i="1"/>
  <c r="W80" i="1"/>
  <c r="W81" i="1"/>
  <c r="X83" i="1"/>
  <c r="Y85" i="1"/>
  <c r="H198" i="1"/>
  <c r="H227" i="1"/>
  <c r="G278" i="1"/>
  <c r="I19" i="1"/>
  <c r="P54" i="1"/>
  <c r="X54" i="1"/>
  <c r="H54" i="1"/>
  <c r="Y54" i="1"/>
  <c r="W57" i="1"/>
  <c r="W59" i="1"/>
  <c r="U79" i="1"/>
  <c r="Y76" i="1"/>
  <c r="X80" i="1"/>
  <c r="Y83" i="1"/>
  <c r="Q86" i="1"/>
  <c r="L86" i="1"/>
  <c r="Y86" i="1"/>
  <c r="I86" i="1"/>
  <c r="X86" i="1"/>
  <c r="H86" i="1"/>
  <c r="W86" i="1"/>
  <c r="G86" i="1"/>
  <c r="W139" i="1"/>
  <c r="Q198" i="1"/>
  <c r="T203" i="1"/>
  <c r="P203" i="1"/>
  <c r="O203" i="1"/>
  <c r="M203" i="1"/>
  <c r="L203" i="1"/>
  <c r="K203" i="1"/>
  <c r="Y203" i="1"/>
  <c r="I203" i="1"/>
  <c r="X210" i="1"/>
  <c r="S227" i="1"/>
  <c r="T275" i="1"/>
  <c r="S275" i="1"/>
  <c r="Q275" i="1"/>
  <c r="P275" i="1"/>
  <c r="O275" i="1"/>
  <c r="M275" i="1"/>
  <c r="L275" i="1"/>
  <c r="K275" i="1"/>
  <c r="Y275" i="1"/>
  <c r="I275" i="1"/>
  <c r="T224" i="1"/>
  <c r="S224" i="1"/>
  <c r="Q224" i="1"/>
  <c r="P224" i="1"/>
  <c r="O224" i="1"/>
  <c r="M224" i="1"/>
  <c r="L224" i="1"/>
  <c r="K224" i="1"/>
  <c r="Y224" i="1"/>
  <c r="I224" i="1"/>
  <c r="H278" i="1"/>
  <c r="U53" i="1"/>
  <c r="I77" i="1"/>
  <c r="Y77" i="1"/>
  <c r="S78" i="1"/>
  <c r="Q82" i="1"/>
  <c r="T84" i="1"/>
  <c r="T137" i="1"/>
  <c r="O138" i="1"/>
  <c r="T140" i="1"/>
  <c r="O141" i="1"/>
  <c r="T201" i="1"/>
  <c r="O202" i="1"/>
  <c r="T204" i="1"/>
  <c r="O205" i="1"/>
  <c r="T218" i="1"/>
  <c r="O217" i="1"/>
  <c r="O226" i="1"/>
  <c r="O214" i="1"/>
  <c r="O213" i="1"/>
  <c r="O220" i="1"/>
  <c r="O223" i="1"/>
  <c r="O277" i="1"/>
  <c r="O280" i="1"/>
  <c r="O283" i="1"/>
  <c r="O286" i="1"/>
  <c r="G53" i="1"/>
  <c r="W53" i="1"/>
  <c r="K77" i="1"/>
  <c r="T78" i="1"/>
  <c r="S82" i="1"/>
  <c r="U84" i="1"/>
  <c r="U137" i="1"/>
  <c r="P138" i="1"/>
  <c r="U140" i="1"/>
  <c r="P141" i="1"/>
  <c r="U201" i="1"/>
  <c r="P202" i="1"/>
  <c r="U204" i="1"/>
  <c r="P205" i="1"/>
  <c r="U218" i="1"/>
  <c r="P217" i="1"/>
  <c r="U211" i="1"/>
  <c r="P226" i="1"/>
  <c r="U212" i="1"/>
  <c r="P214" i="1"/>
  <c r="U215" i="1"/>
  <c r="P213" i="1"/>
  <c r="U219" i="1"/>
  <c r="P220" i="1"/>
  <c r="U222" i="1"/>
  <c r="P223" i="1"/>
  <c r="U225" i="1"/>
  <c r="P277" i="1"/>
  <c r="U279" i="1"/>
  <c r="P280" i="1"/>
  <c r="U282" i="1"/>
  <c r="P283" i="1"/>
  <c r="U285" i="1"/>
  <c r="P286" i="1"/>
  <c r="U308" i="1"/>
  <c r="U311" i="1"/>
  <c r="U314" i="1"/>
  <c r="U324" i="1"/>
  <c r="M58" i="1"/>
  <c r="H53" i="1"/>
  <c r="X53" i="1"/>
  <c r="L77" i="1"/>
  <c r="U78" i="1"/>
  <c r="T82" i="1"/>
  <c r="G84" i="1"/>
  <c r="W84" i="1"/>
  <c r="G137" i="1"/>
  <c r="W137" i="1"/>
  <c r="Q138" i="1"/>
  <c r="G140" i="1"/>
  <c r="W140" i="1"/>
  <c r="Q141" i="1"/>
  <c r="G201" i="1"/>
  <c r="W201" i="1"/>
  <c r="Q202" i="1"/>
  <c r="G204" i="1"/>
  <c r="W204" i="1"/>
  <c r="Q205" i="1"/>
  <c r="G218" i="1"/>
  <c r="W218" i="1"/>
  <c r="Q217" i="1"/>
  <c r="G211" i="1"/>
  <c r="W211" i="1"/>
  <c r="Q226" i="1"/>
  <c r="G212" i="1"/>
  <c r="W212" i="1"/>
  <c r="Q214" i="1"/>
  <c r="G215" i="1"/>
  <c r="W215" i="1"/>
  <c r="Q213" i="1"/>
  <c r="G219" i="1"/>
  <c r="W219" i="1"/>
  <c r="Q220" i="1"/>
  <c r="G222" i="1"/>
  <c r="W222" i="1"/>
  <c r="Q223" i="1"/>
  <c r="G225" i="1"/>
  <c r="W225" i="1"/>
  <c r="Q277" i="1"/>
  <c r="G279" i="1"/>
  <c r="W279" i="1"/>
  <c r="Q280" i="1"/>
  <c r="G282" i="1"/>
  <c r="W282" i="1"/>
  <c r="Q283" i="1"/>
  <c r="G285" i="1"/>
  <c r="W285" i="1"/>
  <c r="Q286" i="1"/>
  <c r="G308" i="1"/>
  <c r="W308" i="1"/>
  <c r="G311" i="1"/>
  <c r="W311" i="1"/>
  <c r="S138" i="1"/>
  <c r="S141" i="1"/>
  <c r="S202" i="1"/>
  <c r="S205" i="1"/>
  <c r="S217" i="1"/>
  <c r="S226" i="1"/>
  <c r="S214" i="1"/>
  <c r="S213" i="1"/>
  <c r="X219" i="1"/>
  <c r="S220" i="1"/>
  <c r="H222" i="1"/>
  <c r="X222" i="1"/>
  <c r="S223" i="1"/>
  <c r="H225" i="1"/>
  <c r="X225" i="1"/>
  <c r="S277" i="1"/>
  <c r="H279" i="1"/>
  <c r="X279" i="1"/>
  <c r="S280" i="1"/>
  <c r="H282" i="1"/>
  <c r="X282" i="1"/>
  <c r="S283" i="1"/>
  <c r="H285" i="1"/>
  <c r="X285" i="1"/>
  <c r="S286" i="1"/>
  <c r="T289" i="1"/>
  <c r="O290" i="1"/>
  <c r="H308" i="1"/>
  <c r="X308" i="1"/>
  <c r="S309" i="1"/>
  <c r="H311" i="1"/>
  <c r="X311" i="1"/>
  <c r="Q312" i="1"/>
  <c r="H314" i="1"/>
  <c r="X314" i="1"/>
  <c r="H324" i="1"/>
  <c r="X324" i="1"/>
  <c r="T138" i="1"/>
  <c r="T141" i="1"/>
  <c r="T202" i="1"/>
  <c r="T205" i="1"/>
  <c r="T217" i="1"/>
  <c r="T226" i="1"/>
  <c r="T214" i="1"/>
  <c r="T213" i="1"/>
  <c r="Y219" i="1"/>
  <c r="T220" i="1"/>
  <c r="I222" i="1"/>
  <c r="Y222" i="1"/>
  <c r="T223" i="1"/>
  <c r="I225" i="1"/>
  <c r="Y225" i="1"/>
  <c r="T277" i="1"/>
  <c r="I279" i="1"/>
  <c r="Y279" i="1"/>
  <c r="T280" i="1"/>
  <c r="I282" i="1"/>
  <c r="Y282" i="1"/>
  <c r="T283" i="1"/>
  <c r="I285" i="1"/>
  <c r="Y285" i="1"/>
  <c r="T286" i="1"/>
  <c r="P290" i="1"/>
  <c r="I308" i="1"/>
  <c r="Y308" i="1"/>
  <c r="T309" i="1"/>
  <c r="I311" i="1"/>
  <c r="Y311" i="1"/>
  <c r="S312" i="1"/>
  <c r="I314" i="1"/>
  <c r="Y314" i="1"/>
  <c r="T322" i="1"/>
  <c r="I324" i="1"/>
  <c r="Y324" i="1"/>
  <c r="T325" i="1"/>
  <c r="U138" i="1"/>
  <c r="U141" i="1"/>
  <c r="U202" i="1"/>
  <c r="U205" i="1"/>
  <c r="U217" i="1"/>
  <c r="U226" i="1"/>
  <c r="U214" i="1"/>
  <c r="U213" i="1"/>
  <c r="U220" i="1"/>
  <c r="U223" i="1"/>
  <c r="U277" i="1"/>
  <c r="U280" i="1"/>
  <c r="U283" i="1"/>
  <c r="U286" i="1"/>
  <c r="K308" i="1"/>
  <c r="K311" i="1"/>
  <c r="I138" i="1"/>
  <c r="I141" i="1"/>
  <c r="I202" i="1"/>
  <c r="I205" i="1"/>
  <c r="I217" i="1"/>
  <c r="I226" i="1"/>
  <c r="I214" i="1"/>
  <c r="I213" i="1"/>
  <c r="I220" i="1"/>
  <c r="I223" i="1"/>
  <c r="I277" i="1"/>
  <c r="I280" i="1"/>
  <c r="I283" i="1"/>
  <c r="I286" i="1"/>
</calcChain>
</file>

<file path=xl/sharedStrings.xml><?xml version="1.0" encoding="utf-8"?>
<sst xmlns="http://schemas.openxmlformats.org/spreadsheetml/2006/main" count="325" uniqueCount="308">
  <si>
    <t>Cibola General Hospital</t>
  </si>
  <si>
    <t>CMS Price Transparency - Patient Responsibility Estimates</t>
  </si>
  <si>
    <r>
      <t xml:space="preserve">The table </t>
    </r>
    <r>
      <rPr>
        <b/>
        <sz val="14"/>
        <color theme="1"/>
        <rFont val="Calibri"/>
        <family val="2"/>
        <scheme val="minor"/>
      </rPr>
      <t xml:space="preserve">DOES NOT </t>
    </r>
    <r>
      <rPr>
        <b/>
        <sz val="11"/>
        <color theme="1"/>
        <rFont val="Calibri"/>
        <family val="2"/>
        <scheme val="minor"/>
      </rPr>
      <t>factor in what remains of your deductibles</t>
    </r>
  </si>
  <si>
    <t>As a Critical Access Hospital there are many shoppable items identified by CMS we do not offer</t>
  </si>
  <si>
    <t>The below list includes our most often used medical services</t>
  </si>
  <si>
    <t>CPT</t>
  </si>
  <si>
    <t>DESCRIPTION</t>
  </si>
  <si>
    <t>List price</t>
  </si>
  <si>
    <t>Coventry (HIGH)</t>
  </si>
  <si>
    <t xml:space="preserve">CT HEAD </t>
  </si>
  <si>
    <t>CT Abdomen or Pelvis WO contrast</t>
  </si>
  <si>
    <t>CT Abdomen or Pelvis With contrast</t>
  </si>
  <si>
    <t>CT Pelvis with contrast</t>
  </si>
  <si>
    <t>CT SPINE WO Contrast</t>
  </si>
  <si>
    <t>CT CHEST WO contrast</t>
  </si>
  <si>
    <t>MRI SHOULDER WO Contrast</t>
  </si>
  <si>
    <t>MRI LOWER EXTREMITY</t>
  </si>
  <si>
    <t>MRI Brain</t>
  </si>
  <si>
    <t xml:space="preserve">MRI KNEE </t>
  </si>
  <si>
    <t>MRI ELBOW</t>
  </si>
  <si>
    <t>MRI CERVICAL SPINE</t>
  </si>
  <si>
    <t>ABDOMEN 1 VIEW</t>
  </si>
  <si>
    <t>ABDOMEN 2 VIEW</t>
  </si>
  <si>
    <t>ACUTE ABDOMEN SERIES - w Contrast</t>
  </si>
  <si>
    <t>CERVICAL SPINE 5 TO 7 VIEWS</t>
  </si>
  <si>
    <t>CHEST 1 VIEW</t>
  </si>
  <si>
    <t>CHEST 2 VIEW</t>
  </si>
  <si>
    <t>CHEST PORTABLE</t>
  </si>
  <si>
    <t>HAND COMPL MIN 3V</t>
  </si>
  <si>
    <t>KNEE 3 VIEW RT</t>
  </si>
  <si>
    <t>SHOULDER 2 OR MORE VIEWS</t>
  </si>
  <si>
    <t>LUMBAR SPINE 2 VIEWS</t>
  </si>
  <si>
    <t>MAMMOGRAPHY  DIGITAL ONE BREAST</t>
  </si>
  <si>
    <t>MAMMOGRAPHY  DIGITAL SCREEN BILATERAL</t>
  </si>
  <si>
    <t>US ABDOMEN COMPLETE</t>
  </si>
  <si>
    <t xml:space="preserve">ULTRASOUND PELVIS (NON OB) </t>
  </si>
  <si>
    <t>ULTRASOUND OB GREATER 14 WKS</t>
  </si>
  <si>
    <t>ULTRASOUND OB LESS THAN 14 WKS</t>
  </si>
  <si>
    <t xml:space="preserve">KIDNEYS </t>
  </si>
  <si>
    <t>ELEC STIMULATION 15 minutes</t>
  </si>
  <si>
    <t>GAIT-TRAINING 15 minutes</t>
  </si>
  <si>
    <t>PT EVAL HIGH COMP 4</t>
  </si>
  <si>
    <t>PT EVAL LOW COMP 2</t>
  </si>
  <si>
    <t>PT EVAL MOD COMP 3</t>
  </si>
  <si>
    <t>THERAPEUTIC EXERCISE 15 Minutes</t>
  </si>
  <si>
    <t>BASIC METAB PANEL</t>
  </si>
  <si>
    <t>BLOOD CULTURE</t>
  </si>
  <si>
    <t>CBC AUTO DIFF</t>
  </si>
  <si>
    <t>CBC NO DIFF</t>
  </si>
  <si>
    <t>COMP METAB PANEL</t>
  </si>
  <si>
    <t>CULTURE URINE</t>
  </si>
  <si>
    <t>THYROID STIM IMMUN</t>
  </si>
  <si>
    <t>URINALYSIS</t>
  </si>
  <si>
    <t>URINE DRUG SCREEN</t>
  </si>
  <si>
    <t>ANTILIVER KIDNEY 1</t>
  </si>
  <si>
    <t>PSA</t>
  </si>
  <si>
    <t>TRIGLYCERIDE</t>
  </si>
  <si>
    <t>ALLER ANIMAL DOG</t>
  </si>
  <si>
    <t>ALLER CAT DANDER I</t>
  </si>
  <si>
    <t>ALLERG CAT DOG PAN</t>
  </si>
  <si>
    <t>ALLERG FOOD PANEL</t>
  </si>
  <si>
    <t>ALLERG PANEL FOOD</t>
  </si>
  <si>
    <t>ALLERGEN PED PROFI</t>
  </si>
  <si>
    <t>ALLERGEN SPECIFICI</t>
  </si>
  <si>
    <t>PULMONARY STRESS TEST</t>
  </si>
  <si>
    <t>PULSE OXIMETRY MULTI DET</t>
  </si>
  <si>
    <t>CARDIO STRESS TEST</t>
  </si>
  <si>
    <t>CONTINUOUS MED NEBULIZER INITIAL</t>
  </si>
  <si>
    <t>ACAPELLA INSTRUCT</t>
  </si>
  <si>
    <t>CPAP Per day</t>
  </si>
  <si>
    <t>DIFFUSION STUDY</t>
  </si>
  <si>
    <t>EEG AWAKE AND ASLEEEP</t>
  </si>
  <si>
    <t>pro-fee</t>
  </si>
  <si>
    <t>EKG</t>
  </si>
  <si>
    <t>HOLTER MONITOR</t>
  </si>
  <si>
    <t>Removal of gallbladder using an endoscope</t>
  </si>
  <si>
    <t>Removal of one knee cartilage using an endoscope</t>
  </si>
  <si>
    <t>Diagnostic examination of esophagus, stomach,</t>
  </si>
  <si>
    <t>Colonoscopy hospital charges</t>
  </si>
  <si>
    <t>Endoscopy hospital charges</t>
  </si>
  <si>
    <t>removal of gall bladder</t>
  </si>
  <si>
    <t>removal of polyps</t>
  </si>
  <si>
    <t>LEVEL 4-OR</t>
  </si>
  <si>
    <t>LEVEL 3-OR</t>
  </si>
  <si>
    <t>LEVEL 2-OR</t>
  </si>
  <si>
    <t>LEVEL 1-OR</t>
  </si>
  <si>
    <t>RECOVERY ACUTE 1ST</t>
  </si>
  <si>
    <t>Routine Vaginal birth - Physician</t>
  </si>
  <si>
    <t>Routine Vaginal birth - Hospital</t>
  </si>
  <si>
    <t>Injections of anesthetic and/or steroid drug</t>
  </si>
  <si>
    <t>LEVEL 1 ED  VISIT with supplies and lab work</t>
  </si>
  <si>
    <t>LEVEL 2 ED DPT VIS</t>
  </si>
  <si>
    <t>LEVEL 3 ED DPT VIS</t>
  </si>
  <si>
    <t>LEVEL 4 ED DPT VIS</t>
  </si>
  <si>
    <t>LEVEL 5 ED DPT VIS</t>
  </si>
  <si>
    <t>Blue Cross 8.4%</t>
  </si>
  <si>
    <t>cash price (self-pay)</t>
  </si>
  <si>
    <t>Presbyterian 4.3%</t>
  </si>
  <si>
    <t>United Healthcare with Multi-plan 1.6%</t>
  </si>
  <si>
    <t>URINE CALCIUM</t>
  </si>
  <si>
    <t>URINE CHLORIDE</t>
  </si>
  <si>
    <t>URINE CREATININE</t>
  </si>
  <si>
    <t>HEMOGLOBIN</t>
  </si>
  <si>
    <t>LIPASE</t>
  </si>
  <si>
    <t>LIPID PROFILE</t>
  </si>
  <si>
    <t>MAGNESIUM, RBC</t>
  </si>
  <si>
    <t>PT</t>
  </si>
  <si>
    <t>RH BLOOD TYPE</t>
  </si>
  <si>
    <t>WRIST 2 view</t>
  </si>
  <si>
    <t>WRIST 3 view</t>
  </si>
  <si>
    <t>TIBIA FIBULA 2V RT</t>
  </si>
  <si>
    <t>FOOT 3 VIEW RT</t>
  </si>
  <si>
    <t>PFT WITH BRONCHOSCOPE</t>
  </si>
  <si>
    <t>SLEEP STUDY With pro-fee</t>
  </si>
  <si>
    <t>POLYSOMNOGRAPHY W/C</t>
  </si>
  <si>
    <t>Bone Density Scan</t>
  </si>
  <si>
    <t>Medicare &amp; Advantage Plans, IHS, VA, Tricare Champus 34.9% (LOW PMT)</t>
  </si>
  <si>
    <t>Routine C-section birth - Hospital</t>
  </si>
  <si>
    <t>Routine C-section birth - Physician</t>
  </si>
  <si>
    <t>Routine Vaginal birth after C-Section - Hospital</t>
  </si>
  <si>
    <t>Routine Vaginal birth after C-Section - Physician</t>
  </si>
  <si>
    <t>MINOR FLUORO</t>
  </si>
  <si>
    <t>NASAL BONES 3V</t>
  </si>
  <si>
    <t>NIOSH CXR 1VIEW PA</t>
  </si>
  <si>
    <t>ORBITS BIL 4V</t>
  </si>
  <si>
    <t>OS CALIS 2V LT</t>
  </si>
  <si>
    <t>OS CALIS 2V RT</t>
  </si>
  <si>
    <t>PELVIS 1 V</t>
  </si>
  <si>
    <t>PELVIS 2 V</t>
  </si>
  <si>
    <t>POST CLIP UNI DIAG</t>
  </si>
  <si>
    <t>RIBS 2V W CXR</t>
  </si>
  <si>
    <t>RIBS BILAT W CXR</t>
  </si>
  <si>
    <t>RIBS BILATERAL 3VI</t>
  </si>
  <si>
    <t>RIBS UNIL RT 2 V</t>
  </si>
  <si>
    <t>SACROILIAC JTS MIN</t>
  </si>
  <si>
    <t>SACRUM COCCYX MIN</t>
  </si>
  <si>
    <t>SCOLIOSIS 2 OR 3VI</t>
  </si>
  <si>
    <t>SHOULDER 2ORMORE R</t>
  </si>
  <si>
    <t>SKULL 4 VIEW</t>
  </si>
  <si>
    <t>SKULL GREATER THAN</t>
  </si>
  <si>
    <t>SMALL BOWEL STUDY</t>
  </si>
  <si>
    <t>SOFT TISSUE NECK</t>
  </si>
  <si>
    <t>SP LUMBAR BENDING</t>
  </si>
  <si>
    <t>SPINE LUMBAR 4 VIE</t>
  </si>
  <si>
    <t>SPINE THORACIC 2V</t>
  </si>
  <si>
    <t>SPINE THORACIC 4 V</t>
  </si>
  <si>
    <t>SPINE THORACOLUMB</t>
  </si>
  <si>
    <t>STRTCTC BREAST BI</t>
  </si>
  <si>
    <t>TIBIA FIBULA 2V LT</t>
  </si>
  <si>
    <t>TOE LT MIN 2 V</t>
  </si>
  <si>
    <t>TOE RT MIN 2 V</t>
  </si>
  <si>
    <t>TOMO BILAT SCREEN</t>
  </si>
  <si>
    <t>TOMO DIAG BILAT</t>
  </si>
  <si>
    <t>TOMO IMPLANT SCREE</t>
  </si>
  <si>
    <t>TOMO LT SCREEN UNI</t>
  </si>
  <si>
    <t>TOMO LT UNI DIAG</t>
  </si>
  <si>
    <t>TOMO RT SCREEN UNI</t>
  </si>
  <si>
    <t>TOMO RT UNI DIAG</t>
  </si>
  <si>
    <t>UGI W  EFFERVESCEN</t>
  </si>
  <si>
    <t>UGI W SMALL BOWEL</t>
  </si>
  <si>
    <t>UGI WITHOUT KUB</t>
  </si>
  <si>
    <t>ABDOMEN LIMITED</t>
  </si>
  <si>
    <t>PELVIS NON OB TRAN</t>
  </si>
  <si>
    <t>OB US TRANVAGINAL</t>
  </si>
  <si>
    <t>OBSTETRICAL LTD</t>
  </si>
  <si>
    <t>BREAST US BILAT CO</t>
  </si>
  <si>
    <t>SOFT TISS HEAD NEC</t>
  </si>
  <si>
    <t>SCROTUM CONTENT</t>
  </si>
  <si>
    <t>US VENOUS LOWER RT</t>
  </si>
  <si>
    <t>US VENOUS LOWER LT</t>
  </si>
  <si>
    <t>US DUPLEX SCROTUM</t>
  </si>
  <si>
    <t>US STRESS TTE COMP</t>
  </si>
  <si>
    <t>US VENOUS LOWER BI</t>
  </si>
  <si>
    <t>UMBILICAL ARTERY D</t>
  </si>
  <si>
    <t>US ARTERIAL LOWER</t>
  </si>
  <si>
    <t>US BREAST CORE BX</t>
  </si>
  <si>
    <t>AORTA SCREEN AAA</t>
  </si>
  <si>
    <t>US PELVIC LTD TA</t>
  </si>
  <si>
    <t>US ABI</t>
  </si>
  <si>
    <t>US GUIDED FNA BIOP</t>
  </si>
  <si>
    <t>AORTA</t>
  </si>
  <si>
    <t>US ABD SOFT TISSUE</t>
  </si>
  <si>
    <t>US ATERIAL LOWER R</t>
  </si>
  <si>
    <t>US AXILLA RIGHT</t>
  </si>
  <si>
    <t>US SFT TISS LOW EX</t>
  </si>
  <si>
    <t>US VENOUS UPPER RT</t>
  </si>
  <si>
    <t>OBSTETRICAL LTD TW</t>
  </si>
  <si>
    <t>OBUS LTD FET STATU</t>
  </si>
  <si>
    <t>US AXILLA LEFT</t>
  </si>
  <si>
    <t>US LTD EXTREMITY R</t>
  </si>
  <si>
    <t>US PELVIS SFT TISS</t>
  </si>
  <si>
    <t>US SFT TISS UPREXT</t>
  </si>
  <si>
    <t>LOCALIZATION</t>
  </si>
  <si>
    <t>OB LESS 14WK TA MU</t>
  </si>
  <si>
    <t>US ARTERIAL UPPER</t>
  </si>
  <si>
    <t>US SFT TISS GROIN</t>
  </si>
  <si>
    <t>US SFT TISS UPR BA</t>
  </si>
  <si>
    <t>US SFT TISSUE BUTT</t>
  </si>
  <si>
    <t>US SOFT TISSUE CHE</t>
  </si>
  <si>
    <t>US VENOUS UPPER LT</t>
  </si>
  <si>
    <t>MRI ABDOMEN with Contrast</t>
  </si>
  <si>
    <t>MRI ABDOMEN without Contrast</t>
  </si>
  <si>
    <t>MRI ANKLE with Contrast</t>
  </si>
  <si>
    <t>MRI ANKLE without Contrast</t>
  </si>
  <si>
    <t>UGI W SMALL BOW W E</t>
  </si>
  <si>
    <t>BIOPHYSICAL PROFILE</t>
  </si>
  <si>
    <t>BREAST UNI COMPLETE</t>
  </si>
  <si>
    <t>BREAST UNI LIMIT Left</t>
  </si>
  <si>
    <t>BREAST UNI LIMIT Right</t>
  </si>
  <si>
    <t>CAROTID DUPLEX BILATERAL</t>
  </si>
  <si>
    <t>DUPLEX ORGANS LIMITED</t>
  </si>
  <si>
    <t>ECHOCOLORFLOW DOPLER CO</t>
  </si>
  <si>
    <t>RENAL ARTERY DOPPLER</t>
  </si>
  <si>
    <t>SOFT TIS HEAD NECK</t>
  </si>
  <si>
    <t>US BREAST CORE BX ADDL</t>
  </si>
  <si>
    <t>MECHANICAL TRACTIO</t>
  </si>
  <si>
    <t>PARAFFIN BATH</t>
  </si>
  <si>
    <t>NEURO MUSCULAR RE-ED1</t>
  </si>
  <si>
    <t>VACCINE INJ INFLUE</t>
  </si>
  <si>
    <t>VACCINE INJ PNEUMO</t>
  </si>
  <si>
    <t>VACCINE INJECT TET</t>
  </si>
  <si>
    <t>WOUND REPAIR MAJOR</t>
  </si>
  <si>
    <t>WOUND REPAIR MINOR</t>
  </si>
  <si>
    <t>ORTHO MAJOR</t>
  </si>
  <si>
    <t>ORTHO MINOR</t>
  </si>
  <si>
    <t>PSYCH CRISIS AFTER HOURS</t>
  </si>
  <si>
    <t>PSYCH CRISIS HOLIIDAY/WK</t>
  </si>
  <si>
    <t>PSYCH CRISIS 30-74 Minutes</t>
  </si>
  <si>
    <t>PSYCH CRISIS EACH additional 30 Minutes</t>
  </si>
  <si>
    <t>MRI Lower SPINE WO Contrast</t>
  </si>
  <si>
    <t>BRAIN W / WO Contrast</t>
  </si>
  <si>
    <t>MRI ABDOMEN with / without contrast</t>
  </si>
  <si>
    <t>TSPINE WO</t>
  </si>
  <si>
    <t>PELVIS WO W</t>
  </si>
  <si>
    <t>LSPINE W WO</t>
  </si>
  <si>
    <t>MRI HIP without contrast</t>
  </si>
  <si>
    <t>TSPINE WO W</t>
  </si>
  <si>
    <t>ORBITS WO W</t>
  </si>
  <si>
    <t>MRI UPPER EXTREMITY NJNT WO contrast</t>
  </si>
  <si>
    <t>LEVEL 5 OB E&amp;M (41-50 hrs)</t>
  </si>
  <si>
    <t>LEVEL 5 OB E&amp;M (31-40 hrs)</t>
  </si>
  <si>
    <t>LEVEL 3 OB E&amp;M (21-30 hrs)</t>
  </si>
  <si>
    <t>LEVEL 2 OBE&amp;M (11-20 hrs)</t>
  </si>
  <si>
    <t>LEVEL 1 OB E&amp;M (&lt; 11 hrs)</t>
  </si>
  <si>
    <t>CT RENAL STONE</t>
  </si>
  <si>
    <t>CT RENAL MASS</t>
  </si>
  <si>
    <t>CT PELVIS WO</t>
  </si>
  <si>
    <t>CT PANCREAS</t>
  </si>
  <si>
    <t>CT LIVER TRIPHASIC</t>
  </si>
  <si>
    <t>CT IVP</t>
  </si>
  <si>
    <t>CT IAC WO</t>
  </si>
  <si>
    <t>CT HEAD WO</t>
  </si>
  <si>
    <t>CT CYSTOGRAM</t>
  </si>
  <si>
    <t>CT SINUS WITHOUT CONTRAST</t>
  </si>
  <si>
    <t>CT PELVIS With Contrast</t>
  </si>
  <si>
    <t>CT ORBITS WO contrast</t>
  </si>
  <si>
    <t>CT MAXILLOFACIAL With contrast</t>
  </si>
  <si>
    <t>CT MAXILLOFACIAL Without contrast</t>
  </si>
  <si>
    <t>CT LSPINE WO constrast</t>
  </si>
  <si>
    <t>CT LSPINE With contrast</t>
  </si>
  <si>
    <t>CT ST NECK WO contrast</t>
  </si>
  <si>
    <t>CT ST NECK With and  Without contrast</t>
  </si>
  <si>
    <t>CT ST NECK With contrast</t>
  </si>
  <si>
    <t>CT LOW EXTREM WO Right</t>
  </si>
  <si>
    <t>CT LOW EXTREM WO Left</t>
  </si>
  <si>
    <t>CT LOW EXTREM With Left</t>
  </si>
  <si>
    <t>CT LOW EXTREM With Right</t>
  </si>
  <si>
    <t>CT HEAD With  and without contrast</t>
  </si>
  <si>
    <t>CT HEAD With contrast</t>
  </si>
  <si>
    <t>CT CSPINE WO contrast</t>
  </si>
  <si>
    <t>CT CHEST Without contrast</t>
  </si>
  <si>
    <t>CT CHEST With and without</t>
  </si>
  <si>
    <t>CT CHEST With contrast</t>
  </si>
  <si>
    <t>SCREENING PSA</t>
  </si>
  <si>
    <t>SEMEN POST VASECTO</t>
  </si>
  <si>
    <t>SENSITIVITY</t>
  </si>
  <si>
    <t>SERUM BETA HYDROXY</t>
  </si>
  <si>
    <t>SERUM PROTEIN ELP</t>
  </si>
  <si>
    <t>SERUM SEROTONIN</t>
  </si>
  <si>
    <t>SERUM VOLATILES</t>
  </si>
  <si>
    <t>SEX HORMONE BG</t>
  </si>
  <si>
    <t>SHBG</t>
  </si>
  <si>
    <t>SHIGA TOXIN</t>
  </si>
  <si>
    <t>SIROLIMUS LEVEL</t>
  </si>
  <si>
    <t>SMITH ANTIBODY</t>
  </si>
  <si>
    <t>SODIUM</t>
  </si>
  <si>
    <t>SSA</t>
  </si>
  <si>
    <t>SSB</t>
  </si>
  <si>
    <t>STONE ANALYSIS</t>
  </si>
  <si>
    <t>STOOL CALPROTECTIN</t>
  </si>
  <si>
    <t>STOOL SALM &amp; SHIGE</t>
  </si>
  <si>
    <t>T VAGINALIS DNA</t>
  </si>
  <si>
    <t>T3 FREE LEVELS</t>
  </si>
  <si>
    <t>T3 UPTAKE</t>
  </si>
  <si>
    <t>TESTOSTERONE TOTAL</t>
  </si>
  <si>
    <t>THIAMINE</t>
  </si>
  <si>
    <t>THROMBOPLASTIN PTT</t>
  </si>
  <si>
    <t>THYROGLOBULIN</t>
  </si>
  <si>
    <t>THYROGLOBULIN AB</t>
  </si>
  <si>
    <t>THYROXIN</t>
  </si>
  <si>
    <t>SEX HORM BIND GLOBIN</t>
  </si>
  <si>
    <t>TESTOSTERONE TOTAL FEMALE PE</t>
  </si>
  <si>
    <t>THERAPEUTIC PHLEBOTOMY</t>
  </si>
  <si>
    <t>THYROGLOBULIN LEVEL</t>
  </si>
  <si>
    <t>THYROIDITIS PROFILE</t>
  </si>
  <si>
    <t>Molina</t>
  </si>
  <si>
    <t>Coinsurance estimate-choose your plan's coinsurance percentage - This is what we expect you will owe</t>
  </si>
  <si>
    <t>Removal of tonsils and adenoid glands younger than age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</si>
</sst>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dashDot">
        <color auto="1"/>
      </bottom>
      <diagonal/>
    </border>
    <border>
      <left/>
      <right/>
      <top style="medium">
        <color auto="1"/>
      </top>
      <bottom style="dashDot">
        <color auto="1"/>
      </bottom>
      <diagonal/>
    </border>
    <border>
      <left/>
      <right style="medium">
        <color auto="1"/>
      </right>
      <top style="medium">
        <color auto="1"/>
      </top>
      <bottom style="dashDot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37" fontId="1" fillId="0" borderId="0" xfId="0" applyNumberFormat="1" applyFont="1" applyBorder="1" applyAlignment="1">
      <alignment horizontal="center"/>
    </xf>
    <xf numFmtId="37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37" fontId="1" fillId="0" borderId="0" xfId="0" applyNumberFormat="1" applyFont="1" applyFill="1" applyBorder="1" applyAlignment="1">
      <alignment horizontal="center"/>
    </xf>
    <xf numFmtId="9" fontId="1" fillId="0" borderId="10" xfId="0" applyNumberFormat="1" applyFont="1" applyBorder="1" applyAlignment="1">
      <alignment horizontal="center"/>
    </xf>
    <xf numFmtId="9" fontId="1" fillId="0" borderId="11" xfId="0" applyNumberFormat="1" applyFont="1" applyBorder="1" applyAlignment="1">
      <alignment horizontal="center"/>
    </xf>
    <xf numFmtId="9" fontId="1" fillId="0" borderId="12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37" fontId="1" fillId="0" borderId="13" xfId="0" applyNumberFormat="1" applyFont="1" applyFill="1" applyBorder="1" applyAlignment="1">
      <alignment horizontal="center"/>
    </xf>
    <xf numFmtId="37" fontId="1" fillId="0" borderId="14" xfId="0" applyNumberFormat="1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37" fontId="1" fillId="0" borderId="13" xfId="0" applyNumberFormat="1" applyFont="1" applyBorder="1" applyAlignment="1">
      <alignment horizontal="center"/>
    </xf>
    <xf numFmtId="37" fontId="1" fillId="0" borderId="1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Alignment="1">
      <alignment horizontal="center"/>
    </xf>
    <xf numFmtId="37" fontId="1" fillId="0" borderId="15" xfId="0" applyNumberFormat="1" applyFont="1" applyBorder="1" applyAlignment="1">
      <alignment horizontal="center"/>
    </xf>
    <xf numFmtId="37" fontId="1" fillId="0" borderId="16" xfId="0" applyNumberFormat="1" applyFont="1" applyBorder="1" applyAlignment="1">
      <alignment horizontal="center"/>
    </xf>
    <xf numFmtId="37" fontId="1" fillId="0" borderId="1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37" fontId="1" fillId="0" borderId="0" xfId="0" applyNumberFormat="1" applyFont="1" applyAlignment="1">
      <alignment horizontal="center" wrapText="1"/>
    </xf>
    <xf numFmtId="37" fontId="1" fillId="0" borderId="1" xfId="0" applyNumberFormat="1" applyFont="1" applyBorder="1" applyAlignment="1">
      <alignment horizontal="center" wrapText="1"/>
    </xf>
    <xf numFmtId="37" fontId="1" fillId="0" borderId="3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38" fontId="1" fillId="0" borderId="0" xfId="0" applyNumberFormat="1" applyFont="1" applyAlignment="1">
      <alignment horizontal="center"/>
    </xf>
    <xf numFmtId="37" fontId="1" fillId="0" borderId="0" xfId="0" applyNumberFormat="1" applyFont="1" applyFill="1" applyAlignment="1">
      <alignment horizontal="center"/>
    </xf>
    <xf numFmtId="0" fontId="0" fillId="0" borderId="0" xfId="0" applyBorder="1"/>
    <xf numFmtId="37" fontId="1" fillId="0" borderId="18" xfId="0" applyNumberFormat="1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0"/>
  <sheetViews>
    <sheetView tabSelected="1" workbookViewId="0">
      <pane xSplit="5" ySplit="10" topLeftCell="F147" activePane="bottomRight" state="frozen"/>
      <selection pane="topRight" activeCell="F1" sqref="F1"/>
      <selection pane="bottomLeft" activeCell="A11" sqref="A11"/>
      <selection pane="bottomRight" activeCell="AC161" sqref="AC161"/>
    </sheetView>
  </sheetViews>
  <sheetFormatPr defaultRowHeight="15" x14ac:dyDescent="0.25"/>
  <cols>
    <col min="1" max="1" width="7.85546875" style="1" hidden="1" customWidth="1"/>
    <col min="2" max="2" width="56" style="1" customWidth="1"/>
    <col min="3" max="3" width="2.7109375" style="1" customWidth="1"/>
    <col min="4" max="4" width="9.140625" style="1" bestFit="1" customWidth="1"/>
    <col min="5" max="5" width="10" style="1" bestFit="1" customWidth="1"/>
    <col min="6" max="6" width="2.7109375" style="1" customWidth="1"/>
    <col min="7" max="9" width="8.7109375" style="1" customWidth="1"/>
    <col min="10" max="10" width="2.7109375" style="1" customWidth="1"/>
    <col min="11" max="13" width="8.7109375" style="1" customWidth="1"/>
    <col min="14" max="14" width="2.7109375" style="1" customWidth="1"/>
    <col min="15" max="17" width="8.7109375" style="1" customWidth="1"/>
    <col min="18" max="18" width="2.7109375" style="1" customWidth="1"/>
    <col min="19" max="21" width="10.7109375" style="1" customWidth="1"/>
    <col min="22" max="22" width="2.7109375" style="1" customWidth="1"/>
    <col min="23" max="25" width="8.7109375" style="1" customWidth="1"/>
    <col min="26" max="26" width="2.7109375" style="1" customWidth="1"/>
    <col min="27" max="29" width="8.7109375" style="1" customWidth="1"/>
    <col min="30" max="16384" width="9.140625" style="1"/>
  </cols>
  <sheetData>
    <row r="1" spans="1:29" ht="18.75" x14ac:dyDescent="0.3">
      <c r="B1" s="45" t="s">
        <v>0</v>
      </c>
      <c r="C1" s="46"/>
      <c r="D1" s="46"/>
      <c r="E1" s="46"/>
      <c r="F1" s="46"/>
      <c r="G1" s="46"/>
      <c r="H1" s="46"/>
      <c r="I1" s="46"/>
      <c r="J1" s="46"/>
      <c r="K1" s="46"/>
    </row>
    <row r="2" spans="1:29" x14ac:dyDescent="0.25">
      <c r="B2" s="47" t="s">
        <v>1</v>
      </c>
      <c r="C2" s="46"/>
      <c r="D2" s="46"/>
      <c r="E2" s="46"/>
      <c r="F2" s="46"/>
      <c r="G2" s="46"/>
      <c r="H2" s="46"/>
      <c r="I2" s="46"/>
      <c r="J2" s="46"/>
      <c r="K2" s="46"/>
    </row>
    <row r="3" spans="1:29" ht="18.75" x14ac:dyDescent="0.3">
      <c r="B3" s="47" t="s">
        <v>2</v>
      </c>
      <c r="C3" s="46"/>
      <c r="D3" s="46"/>
      <c r="E3" s="46"/>
      <c r="F3" s="46"/>
      <c r="G3" s="46"/>
      <c r="H3" s="46"/>
      <c r="I3" s="46"/>
      <c r="J3" s="46"/>
      <c r="K3" s="46"/>
    </row>
    <row r="4" spans="1:29" x14ac:dyDescent="0.25">
      <c r="B4" s="47" t="s">
        <v>3</v>
      </c>
      <c r="C4" s="46"/>
      <c r="D4" s="46"/>
      <c r="E4" s="46"/>
      <c r="F4" s="46"/>
      <c r="G4" s="46"/>
      <c r="H4" s="46"/>
      <c r="I4" s="46"/>
      <c r="J4" s="46"/>
      <c r="K4" s="46"/>
    </row>
    <row r="5" spans="1:29" x14ac:dyDescent="0.25">
      <c r="B5" s="48" t="s">
        <v>4</v>
      </c>
      <c r="C5" s="46"/>
      <c r="D5" s="46"/>
      <c r="E5" s="46"/>
      <c r="F5" s="46"/>
      <c r="G5" s="46"/>
      <c r="H5" s="46"/>
      <c r="I5" s="46"/>
      <c r="J5" s="46"/>
      <c r="K5" s="46"/>
    </row>
    <row r="6" spans="1:29" ht="15.75" thickBot="1" x14ac:dyDescent="0.3"/>
    <row r="7" spans="1:29" ht="17.25" thickTop="1" thickBot="1" x14ac:dyDescent="0.3">
      <c r="G7" s="49" t="s">
        <v>306</v>
      </c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1"/>
    </row>
    <row r="8" spans="1:29" ht="16.5" thickTop="1" thickBot="1" x14ac:dyDescent="0.3">
      <c r="A8" s="3"/>
      <c r="B8" s="2"/>
      <c r="C8" s="2"/>
      <c r="D8" s="5"/>
      <c r="E8" s="6"/>
      <c r="F8" s="6"/>
      <c r="J8" s="6"/>
    </row>
    <row r="9" spans="1:29" s="34" customFormat="1" ht="54" customHeight="1" thickTop="1" thickBot="1" x14ac:dyDescent="0.3">
      <c r="A9" s="30" t="s">
        <v>5</v>
      </c>
      <c r="B9" s="38" t="s">
        <v>6</v>
      </c>
      <c r="C9" s="31"/>
      <c r="D9" s="32" t="s">
        <v>7</v>
      </c>
      <c r="E9" s="33" t="s">
        <v>96</v>
      </c>
      <c r="F9" s="6"/>
      <c r="G9" s="39" t="s">
        <v>116</v>
      </c>
      <c r="H9" s="40"/>
      <c r="I9" s="41"/>
      <c r="J9" s="6"/>
      <c r="K9" s="39" t="s">
        <v>95</v>
      </c>
      <c r="L9" s="40"/>
      <c r="M9" s="41"/>
      <c r="O9" s="39" t="s">
        <v>97</v>
      </c>
      <c r="P9" s="40"/>
      <c r="Q9" s="41"/>
      <c r="S9" s="39" t="s">
        <v>98</v>
      </c>
      <c r="T9" s="40"/>
      <c r="U9" s="41"/>
      <c r="W9" s="42" t="s">
        <v>8</v>
      </c>
      <c r="X9" s="43"/>
      <c r="Y9" s="44"/>
      <c r="AA9" s="39" t="s">
        <v>305</v>
      </c>
      <c r="AB9" s="40"/>
      <c r="AC9" s="41"/>
    </row>
    <row r="10" spans="1:29" ht="15.75" thickTop="1" x14ac:dyDescent="0.25">
      <c r="F10" s="7"/>
      <c r="G10" s="8">
        <v>0.1</v>
      </c>
      <c r="H10" s="9">
        <v>0.2</v>
      </c>
      <c r="I10" s="10">
        <v>0.3</v>
      </c>
      <c r="J10" s="7"/>
      <c r="K10" s="8">
        <v>0.1</v>
      </c>
      <c r="L10" s="9">
        <v>0.2</v>
      </c>
      <c r="M10" s="10">
        <v>0.3</v>
      </c>
      <c r="O10" s="8">
        <v>0.1</v>
      </c>
      <c r="P10" s="9">
        <v>0.2</v>
      </c>
      <c r="Q10" s="10">
        <v>0.3</v>
      </c>
      <c r="S10" s="8">
        <v>0.1</v>
      </c>
      <c r="T10" s="9">
        <v>0.2</v>
      </c>
      <c r="U10" s="10">
        <v>0.3</v>
      </c>
      <c r="W10" s="8">
        <v>0.1</v>
      </c>
      <c r="X10" s="9">
        <v>0.2</v>
      </c>
      <c r="Y10" s="10">
        <v>0.3</v>
      </c>
      <c r="AA10" s="8">
        <v>0.1</v>
      </c>
      <c r="AB10" s="9">
        <v>0.2</v>
      </c>
      <c r="AC10" s="10">
        <v>0.3</v>
      </c>
    </row>
    <row r="11" spans="1:29" x14ac:dyDescent="0.25">
      <c r="A11" s="11"/>
      <c r="B11" s="2" t="s">
        <v>225</v>
      </c>
      <c r="C11" s="2"/>
      <c r="D11" s="2">
        <v>168</v>
      </c>
      <c r="E11" s="7">
        <f>+D11</f>
        <v>168</v>
      </c>
      <c r="F11" s="7"/>
      <c r="G11" s="17">
        <f t="shared" ref="G11:G14" si="0">+$D11*0.31*0.1</f>
        <v>5.2080000000000002</v>
      </c>
      <c r="H11" s="4">
        <f t="shared" ref="H11:H14" si="1">+$D11*0.31*0.2</f>
        <v>10.416</v>
      </c>
      <c r="I11" s="18">
        <f t="shared" ref="I11:I14" si="2">+$D11*0.31*0.3</f>
        <v>15.623999999999999</v>
      </c>
      <c r="J11" s="2"/>
      <c r="K11" s="17">
        <f t="shared" ref="K11:K14" si="3">+$D11*0.85*0.1</f>
        <v>14.28</v>
      </c>
      <c r="L11" s="4">
        <f t="shared" ref="L11:L14" si="4">+$D11*0.85*0.2</f>
        <v>28.56</v>
      </c>
      <c r="M11" s="18">
        <f t="shared" ref="M11:M14" si="5">+$D11*0.85*0.3</f>
        <v>42.839999999999996</v>
      </c>
      <c r="O11" s="17">
        <f t="shared" ref="O11:Q14" si="6">+$D11*0.85*0.1</f>
        <v>14.28</v>
      </c>
      <c r="P11" s="4">
        <f t="shared" si="6"/>
        <v>14.28</v>
      </c>
      <c r="Q11" s="18">
        <f t="shared" si="6"/>
        <v>14.28</v>
      </c>
      <c r="S11" s="17">
        <f t="shared" ref="S11:S14" si="7">+$D11*0.81*0.1</f>
        <v>13.608000000000002</v>
      </c>
      <c r="T11" s="4">
        <f t="shared" ref="T11:T14" si="8">+$D11*0.81*0.2</f>
        <v>27.216000000000005</v>
      </c>
      <c r="U11" s="18">
        <f t="shared" ref="U11:U14" si="9">+$D11*0.81*0.3</f>
        <v>40.824000000000005</v>
      </c>
      <c r="W11" s="17">
        <f t="shared" ref="W11:W14" si="10">+$D11*0.9*0.1</f>
        <v>15.120000000000003</v>
      </c>
      <c r="X11" s="4">
        <f t="shared" ref="X11:X14" si="11">+$D11*0.9*0.2</f>
        <v>30.240000000000006</v>
      </c>
      <c r="Y11" s="18">
        <f t="shared" ref="Y11:Y14" si="12">+$D11*0.9*0.3</f>
        <v>45.360000000000007</v>
      </c>
      <c r="AA11" s="17">
        <f>+$D11*0.31*1.75*0.1</f>
        <v>9.1140000000000008</v>
      </c>
      <c r="AB11" s="4">
        <f>+$D11*0.31*1.75*0.2</f>
        <v>18.228000000000002</v>
      </c>
      <c r="AC11" s="18">
        <f>+$D11*0.31*1.75*0.3</f>
        <v>27.341999999999999</v>
      </c>
    </row>
    <row r="12" spans="1:29" x14ac:dyDescent="0.25">
      <c r="A12" s="11"/>
      <c r="B12" s="2" t="s">
        <v>226</v>
      </c>
      <c r="C12" s="2"/>
      <c r="D12" s="2">
        <v>168</v>
      </c>
      <c r="E12" s="7">
        <f t="shared" ref="E12:E14" si="13">+D12</f>
        <v>168</v>
      </c>
      <c r="F12" s="7"/>
      <c r="G12" s="17">
        <f t="shared" si="0"/>
        <v>5.2080000000000002</v>
      </c>
      <c r="H12" s="4">
        <f t="shared" si="1"/>
        <v>10.416</v>
      </c>
      <c r="I12" s="18">
        <f t="shared" si="2"/>
        <v>15.623999999999999</v>
      </c>
      <c r="J12" s="2"/>
      <c r="K12" s="17">
        <f t="shared" si="3"/>
        <v>14.28</v>
      </c>
      <c r="L12" s="4">
        <f t="shared" si="4"/>
        <v>28.56</v>
      </c>
      <c r="M12" s="18">
        <f t="shared" si="5"/>
        <v>42.839999999999996</v>
      </c>
      <c r="O12" s="17">
        <f t="shared" si="6"/>
        <v>14.28</v>
      </c>
      <c r="P12" s="4">
        <f t="shared" si="6"/>
        <v>14.28</v>
      </c>
      <c r="Q12" s="18">
        <f t="shared" si="6"/>
        <v>14.28</v>
      </c>
      <c r="S12" s="17">
        <f t="shared" si="7"/>
        <v>13.608000000000002</v>
      </c>
      <c r="T12" s="4">
        <f t="shared" si="8"/>
        <v>27.216000000000005</v>
      </c>
      <c r="U12" s="18">
        <f t="shared" si="9"/>
        <v>40.824000000000005</v>
      </c>
      <c r="W12" s="17">
        <f t="shared" si="10"/>
        <v>15.120000000000003</v>
      </c>
      <c r="X12" s="4">
        <f t="shared" si="11"/>
        <v>30.240000000000006</v>
      </c>
      <c r="Y12" s="18">
        <f t="shared" si="12"/>
        <v>45.360000000000007</v>
      </c>
      <c r="AA12" s="17">
        <f t="shared" ref="AA12:AA14" si="14">+$D12*0.31*1.75*0.1</f>
        <v>9.1140000000000008</v>
      </c>
      <c r="AB12" s="4">
        <f t="shared" ref="AB12:AB14" si="15">+$D12*0.31*1.75*0.2</f>
        <v>18.228000000000002</v>
      </c>
      <c r="AC12" s="18">
        <f t="shared" ref="AC12:AC14" si="16">+$D12*0.31*1.75*0.3</f>
        <v>27.341999999999999</v>
      </c>
    </row>
    <row r="13" spans="1:29" x14ac:dyDescent="0.25">
      <c r="A13" s="11"/>
      <c r="B13" s="2" t="s">
        <v>227</v>
      </c>
      <c r="C13" s="2"/>
      <c r="D13" s="2">
        <v>140</v>
      </c>
      <c r="E13" s="7">
        <f t="shared" si="13"/>
        <v>140</v>
      </c>
      <c r="F13" s="7"/>
      <c r="G13" s="17">
        <f t="shared" si="0"/>
        <v>4.34</v>
      </c>
      <c r="H13" s="4">
        <f t="shared" si="1"/>
        <v>8.68</v>
      </c>
      <c r="I13" s="18">
        <f t="shared" si="2"/>
        <v>13.02</v>
      </c>
      <c r="J13" s="2"/>
      <c r="K13" s="17">
        <f t="shared" si="3"/>
        <v>11.9</v>
      </c>
      <c r="L13" s="4">
        <f t="shared" si="4"/>
        <v>23.8</v>
      </c>
      <c r="M13" s="18">
        <f t="shared" si="5"/>
        <v>35.699999999999996</v>
      </c>
      <c r="O13" s="17">
        <f t="shared" si="6"/>
        <v>11.9</v>
      </c>
      <c r="P13" s="4">
        <f t="shared" si="6"/>
        <v>11.9</v>
      </c>
      <c r="Q13" s="18">
        <f t="shared" si="6"/>
        <v>11.9</v>
      </c>
      <c r="S13" s="17">
        <f t="shared" si="7"/>
        <v>11.340000000000002</v>
      </c>
      <c r="T13" s="4">
        <f t="shared" si="8"/>
        <v>22.680000000000003</v>
      </c>
      <c r="U13" s="18">
        <f t="shared" si="9"/>
        <v>34.020000000000003</v>
      </c>
      <c r="W13" s="17">
        <f t="shared" si="10"/>
        <v>12.600000000000001</v>
      </c>
      <c r="X13" s="4">
        <f t="shared" si="11"/>
        <v>25.200000000000003</v>
      </c>
      <c r="Y13" s="18">
        <f t="shared" si="12"/>
        <v>37.799999999999997</v>
      </c>
      <c r="AA13" s="17">
        <f t="shared" si="14"/>
        <v>7.5950000000000006</v>
      </c>
      <c r="AB13" s="4">
        <f t="shared" si="15"/>
        <v>15.190000000000001</v>
      </c>
      <c r="AC13" s="18">
        <f t="shared" si="16"/>
        <v>22.785</v>
      </c>
    </row>
    <row r="14" spans="1:29" x14ac:dyDescent="0.25">
      <c r="A14" s="11"/>
      <c r="B14" s="2" t="s">
        <v>228</v>
      </c>
      <c r="C14" s="2"/>
      <c r="D14" s="2">
        <v>70</v>
      </c>
      <c r="E14" s="7">
        <f t="shared" si="13"/>
        <v>70</v>
      </c>
      <c r="F14" s="7"/>
      <c r="G14" s="17">
        <f t="shared" si="0"/>
        <v>2.17</v>
      </c>
      <c r="H14" s="4">
        <f t="shared" si="1"/>
        <v>4.34</v>
      </c>
      <c r="I14" s="18">
        <f t="shared" si="2"/>
        <v>6.51</v>
      </c>
      <c r="J14" s="2"/>
      <c r="K14" s="17">
        <f t="shared" si="3"/>
        <v>5.95</v>
      </c>
      <c r="L14" s="4">
        <f t="shared" si="4"/>
        <v>11.9</v>
      </c>
      <c r="M14" s="18">
        <f t="shared" si="5"/>
        <v>17.849999999999998</v>
      </c>
      <c r="O14" s="17">
        <f t="shared" si="6"/>
        <v>5.95</v>
      </c>
      <c r="P14" s="4">
        <f t="shared" si="6"/>
        <v>5.95</v>
      </c>
      <c r="Q14" s="18">
        <f t="shared" si="6"/>
        <v>5.95</v>
      </c>
      <c r="S14" s="17">
        <f t="shared" si="7"/>
        <v>5.6700000000000008</v>
      </c>
      <c r="T14" s="4">
        <f t="shared" si="8"/>
        <v>11.340000000000002</v>
      </c>
      <c r="U14" s="18">
        <f t="shared" si="9"/>
        <v>17.010000000000002</v>
      </c>
      <c r="W14" s="17">
        <f t="shared" si="10"/>
        <v>6.3000000000000007</v>
      </c>
      <c r="X14" s="4">
        <f t="shared" si="11"/>
        <v>12.600000000000001</v>
      </c>
      <c r="Y14" s="18">
        <f t="shared" si="12"/>
        <v>18.899999999999999</v>
      </c>
      <c r="AA14" s="17">
        <f t="shared" si="14"/>
        <v>3.7975000000000003</v>
      </c>
      <c r="AB14" s="4">
        <f t="shared" si="15"/>
        <v>7.5950000000000006</v>
      </c>
      <c r="AC14" s="18">
        <f t="shared" si="16"/>
        <v>11.3925</v>
      </c>
    </row>
    <row r="15" spans="1:29" ht="13.5" customHeight="1" x14ac:dyDescent="0.25">
      <c r="A15" s="11"/>
      <c r="B15" s="4"/>
      <c r="C15" s="2"/>
      <c r="D15" s="4"/>
      <c r="E15" s="7"/>
      <c r="F15" s="7"/>
      <c r="G15" s="12"/>
      <c r="H15" s="7"/>
      <c r="I15" s="13"/>
      <c r="J15" s="7"/>
      <c r="K15" s="14"/>
      <c r="L15" s="15"/>
      <c r="M15" s="16"/>
      <c r="O15" s="14"/>
      <c r="P15" s="15"/>
      <c r="Q15" s="16"/>
      <c r="S15" s="14"/>
      <c r="T15" s="15"/>
      <c r="U15" s="16"/>
      <c r="W15" s="14"/>
      <c r="X15" s="15"/>
      <c r="Y15" s="16"/>
      <c r="AA15" s="12"/>
      <c r="AB15" s="7"/>
      <c r="AC15" s="13"/>
    </row>
    <row r="16" spans="1:29" x14ac:dyDescent="0.25">
      <c r="A16" s="3">
        <v>74177</v>
      </c>
      <c r="B16" s="2" t="s">
        <v>11</v>
      </c>
      <c r="C16" s="2"/>
      <c r="D16" s="5">
        <v>4391</v>
      </c>
      <c r="E16" s="2">
        <v>550</v>
      </c>
      <c r="F16" s="2"/>
      <c r="G16" s="17">
        <f>+$D16*0.31*0.1</f>
        <v>136.12100000000001</v>
      </c>
      <c r="H16" s="4">
        <f>+$D16*0.31*0.2</f>
        <v>272.24200000000002</v>
      </c>
      <c r="I16" s="18">
        <f>+$D16*0.31*0.3</f>
        <v>408.363</v>
      </c>
      <c r="J16" s="2"/>
      <c r="K16" s="17">
        <f>+$D16*0.85*0.1</f>
        <v>373.23500000000001</v>
      </c>
      <c r="L16" s="4">
        <f>+$D16*0.85*0.2</f>
        <v>746.47</v>
      </c>
      <c r="M16" s="18">
        <f>+$D16*0.85*0.3</f>
        <v>1119.7049999999999</v>
      </c>
      <c r="O16" s="17">
        <f t="shared" ref="O16:Q19" si="17">+$D16*0.85*0.1</f>
        <v>373.23500000000001</v>
      </c>
      <c r="P16" s="4">
        <f t="shared" si="17"/>
        <v>373.23500000000001</v>
      </c>
      <c r="Q16" s="18">
        <f t="shared" si="17"/>
        <v>373.23500000000001</v>
      </c>
      <c r="S16" s="17">
        <f>+$D16*0.81*0.1</f>
        <v>355.67100000000005</v>
      </c>
      <c r="T16" s="4">
        <f>+$D16*0.81*0.2</f>
        <v>711.3420000000001</v>
      </c>
      <c r="U16" s="18">
        <f>+$D16*0.81*0.3</f>
        <v>1067.0129999999999</v>
      </c>
      <c r="W16" s="17">
        <f>+$D16*0.9*0.1</f>
        <v>395.19000000000005</v>
      </c>
      <c r="X16" s="4">
        <f>+$D16*0.9*0.2</f>
        <v>790.38000000000011</v>
      </c>
      <c r="Y16" s="18">
        <f>+$D16*0.9*0.3</f>
        <v>1185.57</v>
      </c>
      <c r="AA16" s="17">
        <f t="shared" ref="AA16:AA50" si="18">+$D16*0.31*1.75*0.1</f>
        <v>238.21175000000005</v>
      </c>
      <c r="AB16" s="4">
        <f t="shared" ref="AB16:AB50" si="19">+$D16*0.31*1.75*0.2</f>
        <v>476.4235000000001</v>
      </c>
      <c r="AC16" s="18">
        <f t="shared" ref="AC16:AC50" si="20">+$D16*0.31*1.75*0.3</f>
        <v>714.63525000000004</v>
      </c>
    </row>
    <row r="17" spans="1:29" x14ac:dyDescent="0.25">
      <c r="A17" s="3">
        <v>72193</v>
      </c>
      <c r="B17" s="2" t="s">
        <v>12</v>
      </c>
      <c r="C17" s="2"/>
      <c r="D17" s="5">
        <v>4391</v>
      </c>
      <c r="E17" s="2">
        <v>550</v>
      </c>
      <c r="F17" s="2"/>
      <c r="G17" s="17">
        <f>+$D17*0.31*0.1</f>
        <v>136.12100000000001</v>
      </c>
      <c r="H17" s="4">
        <f>+$D17*0.31*0.2</f>
        <v>272.24200000000002</v>
      </c>
      <c r="I17" s="18">
        <f>+$D17*0.31*0.3</f>
        <v>408.363</v>
      </c>
      <c r="J17" s="2"/>
      <c r="K17" s="17">
        <f>+$D17*0.85*0.1</f>
        <v>373.23500000000001</v>
      </c>
      <c r="L17" s="4">
        <f>+$D17*0.85*0.2</f>
        <v>746.47</v>
      </c>
      <c r="M17" s="18">
        <f>+$D17*0.85*0.3</f>
        <v>1119.7049999999999</v>
      </c>
      <c r="O17" s="17">
        <f t="shared" si="17"/>
        <v>373.23500000000001</v>
      </c>
      <c r="P17" s="4">
        <f t="shared" si="17"/>
        <v>373.23500000000001</v>
      </c>
      <c r="Q17" s="18">
        <f t="shared" si="17"/>
        <v>373.23500000000001</v>
      </c>
      <c r="S17" s="17">
        <f>+$D17*0.81*0.1</f>
        <v>355.67100000000005</v>
      </c>
      <c r="T17" s="4">
        <f>+$D17*0.81*0.2</f>
        <v>711.3420000000001</v>
      </c>
      <c r="U17" s="18">
        <f>+$D17*0.81*0.3</f>
        <v>1067.0129999999999</v>
      </c>
      <c r="W17" s="17">
        <f>+$D17*0.9*0.1</f>
        <v>395.19000000000005</v>
      </c>
      <c r="X17" s="4">
        <f>+$D17*0.9*0.2</f>
        <v>790.38000000000011</v>
      </c>
      <c r="Y17" s="18">
        <f>+$D17*0.9*0.3</f>
        <v>1185.57</v>
      </c>
      <c r="AA17" s="17">
        <f t="shared" si="18"/>
        <v>238.21175000000005</v>
      </c>
      <c r="AB17" s="4">
        <f t="shared" si="19"/>
        <v>476.4235000000001</v>
      </c>
      <c r="AC17" s="18">
        <f t="shared" si="20"/>
        <v>714.63525000000004</v>
      </c>
    </row>
    <row r="18" spans="1:29" x14ac:dyDescent="0.25">
      <c r="A18" s="3">
        <v>70450</v>
      </c>
      <c r="B18" s="2" t="s">
        <v>9</v>
      </c>
      <c r="C18" s="2"/>
      <c r="D18" s="5">
        <v>1712</v>
      </c>
      <c r="E18" s="2">
        <v>550</v>
      </c>
      <c r="F18" s="2"/>
      <c r="G18" s="17">
        <f>+$D18*0.31*0.1</f>
        <v>53.072000000000003</v>
      </c>
      <c r="H18" s="4">
        <f>+$D18*0.31*0.2</f>
        <v>106.14400000000001</v>
      </c>
      <c r="I18" s="18">
        <f>+$D18*0.31*0.3</f>
        <v>159.21600000000001</v>
      </c>
      <c r="J18" s="2"/>
      <c r="K18" s="17">
        <f>+$D18*0.85*0.1</f>
        <v>145.52000000000001</v>
      </c>
      <c r="L18" s="4">
        <f>+$D18*0.85*0.2</f>
        <v>291.04000000000002</v>
      </c>
      <c r="M18" s="18">
        <f>+$D18*0.85*0.3</f>
        <v>436.56</v>
      </c>
      <c r="O18" s="17">
        <f t="shared" si="17"/>
        <v>145.52000000000001</v>
      </c>
      <c r="P18" s="4">
        <f t="shared" si="17"/>
        <v>145.52000000000001</v>
      </c>
      <c r="Q18" s="18">
        <f t="shared" si="17"/>
        <v>145.52000000000001</v>
      </c>
      <c r="S18" s="17">
        <f>+$D18*0.81*0.1</f>
        <v>138.672</v>
      </c>
      <c r="T18" s="4">
        <f>+$D18*0.81*0.2</f>
        <v>277.34399999999999</v>
      </c>
      <c r="U18" s="18">
        <f>+$D18*0.81*0.3</f>
        <v>416.01600000000002</v>
      </c>
      <c r="W18" s="17">
        <f>+$D18*0.9*0.1</f>
        <v>154.08000000000001</v>
      </c>
      <c r="X18" s="4">
        <f>+$D18*0.9*0.2</f>
        <v>308.16000000000003</v>
      </c>
      <c r="Y18" s="18">
        <f>+$D18*0.9*0.3</f>
        <v>462.23999999999995</v>
      </c>
      <c r="AA18" s="17">
        <f t="shared" si="18"/>
        <v>92.876000000000005</v>
      </c>
      <c r="AB18" s="4">
        <f t="shared" si="19"/>
        <v>185.75200000000001</v>
      </c>
      <c r="AC18" s="18">
        <f t="shared" si="20"/>
        <v>278.62799999999999</v>
      </c>
    </row>
    <row r="19" spans="1:29" x14ac:dyDescent="0.25">
      <c r="A19" s="3"/>
      <c r="B19" s="2" t="s">
        <v>10</v>
      </c>
      <c r="C19" s="2"/>
      <c r="D19" s="5">
        <v>4556</v>
      </c>
      <c r="E19" s="2">
        <v>550</v>
      </c>
      <c r="F19" s="2"/>
      <c r="G19" s="17">
        <f>+$D19*0.31*0.1</f>
        <v>141.23599999999999</v>
      </c>
      <c r="H19" s="4">
        <f>+$D19*0.31*0.2</f>
        <v>282.47199999999998</v>
      </c>
      <c r="I19" s="18">
        <f>+$D19*0.31*0.3</f>
        <v>423.70799999999997</v>
      </c>
      <c r="J19" s="2"/>
      <c r="K19" s="17">
        <f>+$D19*0.85*0.1</f>
        <v>387.26</v>
      </c>
      <c r="L19" s="4">
        <f>+$D19*0.85*0.2</f>
        <v>774.52</v>
      </c>
      <c r="M19" s="18">
        <f>+$D19*0.85*0.3</f>
        <v>1161.78</v>
      </c>
      <c r="O19" s="17">
        <f t="shared" si="17"/>
        <v>387.26</v>
      </c>
      <c r="P19" s="4">
        <f t="shared" si="17"/>
        <v>387.26</v>
      </c>
      <c r="Q19" s="18">
        <f t="shared" si="17"/>
        <v>387.26</v>
      </c>
      <c r="S19" s="17">
        <f>+$D19*0.81*0.1</f>
        <v>369.03600000000006</v>
      </c>
      <c r="T19" s="4">
        <f>+$D19*0.81*0.2</f>
        <v>738.07200000000012</v>
      </c>
      <c r="U19" s="18">
        <f>+$D19*0.81*0.3</f>
        <v>1107.1079999999999</v>
      </c>
      <c r="W19" s="17">
        <f>+$D19*0.9*0.1</f>
        <v>410.04000000000008</v>
      </c>
      <c r="X19" s="4">
        <f>+$D19*0.9*0.2</f>
        <v>820.08000000000015</v>
      </c>
      <c r="Y19" s="18">
        <f>+$D19*0.9*0.3</f>
        <v>1230.1200000000001</v>
      </c>
      <c r="AA19" s="17">
        <f t="shared" si="18"/>
        <v>247.16299999999998</v>
      </c>
      <c r="AB19" s="4">
        <f t="shared" si="19"/>
        <v>494.32599999999996</v>
      </c>
      <c r="AC19" s="18">
        <f t="shared" si="20"/>
        <v>741.48899999999992</v>
      </c>
    </row>
    <row r="20" spans="1:29" x14ac:dyDescent="0.25">
      <c r="A20" s="3"/>
      <c r="B20" s="2" t="s">
        <v>13</v>
      </c>
      <c r="C20" s="2"/>
      <c r="D20" s="5">
        <v>2445</v>
      </c>
      <c r="E20" s="2">
        <v>550</v>
      </c>
      <c r="F20" s="2"/>
      <c r="G20" s="17">
        <f t="shared" ref="G20:G50" si="21">+$D20*0.31*0.1</f>
        <v>75.795000000000002</v>
      </c>
      <c r="H20" s="4">
        <f t="shared" ref="H20:H50" si="22">+$D20*0.31*0.2</f>
        <v>151.59</v>
      </c>
      <c r="I20" s="18">
        <f t="shared" ref="I20:I50" si="23">+$D20*0.31*0.3</f>
        <v>227.38500000000002</v>
      </c>
      <c r="J20" s="2"/>
      <c r="K20" s="17">
        <f t="shared" ref="K20:K50" si="24">+$D20*0.85*0.1</f>
        <v>207.82500000000002</v>
      </c>
      <c r="L20" s="4">
        <f t="shared" ref="L20:L50" si="25">+$D20*0.85*0.2</f>
        <v>415.65000000000003</v>
      </c>
      <c r="M20" s="18">
        <f t="shared" ref="M20:M50" si="26">+$D20*0.85*0.3</f>
        <v>623.47500000000002</v>
      </c>
      <c r="O20" s="17">
        <f t="shared" ref="O20:Q36" si="27">+$D20*0.85*0.1</f>
        <v>207.82500000000002</v>
      </c>
      <c r="P20" s="4">
        <f t="shared" ref="P20:Q35" si="28">+$D20*0.85*0.1</f>
        <v>207.82500000000002</v>
      </c>
      <c r="Q20" s="18">
        <f t="shared" si="28"/>
        <v>207.82500000000002</v>
      </c>
      <c r="S20" s="17">
        <f t="shared" ref="S20:S277" si="29">+$D20*0.81*0.1</f>
        <v>198.04500000000002</v>
      </c>
      <c r="T20" s="4">
        <f t="shared" ref="T20:T277" si="30">+$D20*0.81*0.2</f>
        <v>396.09000000000003</v>
      </c>
      <c r="U20" s="18">
        <f t="shared" ref="U20:U277" si="31">+$D20*0.81*0.3</f>
        <v>594.13499999999999</v>
      </c>
      <c r="W20" s="17">
        <f t="shared" ref="W20:W277" si="32">+$D20*0.9*0.1</f>
        <v>220.05</v>
      </c>
      <c r="X20" s="4">
        <f t="shared" ref="X20:X277" si="33">+$D20*0.9*0.2</f>
        <v>440.1</v>
      </c>
      <c r="Y20" s="18">
        <f t="shared" ref="Y20:Y277" si="34">+$D20*0.9*0.3</f>
        <v>660.15</v>
      </c>
      <c r="AA20" s="17">
        <f t="shared" si="18"/>
        <v>132.64125000000001</v>
      </c>
      <c r="AB20" s="4">
        <f t="shared" si="19"/>
        <v>265.28250000000003</v>
      </c>
      <c r="AC20" s="18">
        <f t="shared" si="20"/>
        <v>397.92375000000004</v>
      </c>
    </row>
    <row r="21" spans="1:29" x14ac:dyDescent="0.25">
      <c r="A21" s="3"/>
      <c r="B21" s="2" t="s">
        <v>14</v>
      </c>
      <c r="C21" s="2"/>
      <c r="D21" s="5">
        <v>2003</v>
      </c>
      <c r="E21" s="2">
        <v>550</v>
      </c>
      <c r="F21" s="2"/>
      <c r="G21" s="17">
        <f t="shared" si="21"/>
        <v>62.092999999999996</v>
      </c>
      <c r="H21" s="4">
        <f t="shared" si="22"/>
        <v>124.18599999999999</v>
      </c>
      <c r="I21" s="18">
        <f t="shared" si="23"/>
        <v>186.27899999999997</v>
      </c>
      <c r="J21" s="2"/>
      <c r="K21" s="17">
        <f t="shared" si="24"/>
        <v>170.255</v>
      </c>
      <c r="L21" s="4">
        <f t="shared" si="25"/>
        <v>340.51</v>
      </c>
      <c r="M21" s="18">
        <f t="shared" si="26"/>
        <v>510.76499999999999</v>
      </c>
      <c r="O21" s="17">
        <f t="shared" si="27"/>
        <v>170.255</v>
      </c>
      <c r="P21" s="4">
        <f t="shared" si="28"/>
        <v>170.255</v>
      </c>
      <c r="Q21" s="18">
        <f t="shared" si="28"/>
        <v>170.255</v>
      </c>
      <c r="S21" s="17">
        <f t="shared" si="29"/>
        <v>162.24300000000002</v>
      </c>
      <c r="T21" s="4">
        <f t="shared" si="30"/>
        <v>324.48600000000005</v>
      </c>
      <c r="U21" s="18">
        <f t="shared" si="31"/>
        <v>486.72899999999998</v>
      </c>
      <c r="W21" s="17">
        <f t="shared" si="32"/>
        <v>180.27</v>
      </c>
      <c r="X21" s="4">
        <f t="shared" si="33"/>
        <v>360.54</v>
      </c>
      <c r="Y21" s="18">
        <f t="shared" si="34"/>
        <v>540.80999999999995</v>
      </c>
      <c r="AA21" s="17">
        <f t="shared" si="18"/>
        <v>108.66274999999999</v>
      </c>
      <c r="AB21" s="4">
        <f t="shared" si="19"/>
        <v>217.32549999999998</v>
      </c>
      <c r="AC21" s="18">
        <f t="shared" si="20"/>
        <v>325.98824999999994</v>
      </c>
    </row>
    <row r="22" spans="1:29" s="29" customFormat="1" x14ac:dyDescent="0.25">
      <c r="A22" s="3"/>
      <c r="B22" s="2" t="s">
        <v>260</v>
      </c>
      <c r="C22" s="2"/>
      <c r="D22" s="5">
        <v>2036</v>
      </c>
      <c r="E22" s="2">
        <v>550</v>
      </c>
      <c r="F22" s="2"/>
      <c r="G22" s="17">
        <f t="shared" si="21"/>
        <v>63.116</v>
      </c>
      <c r="H22" s="4">
        <f t="shared" si="22"/>
        <v>126.232</v>
      </c>
      <c r="I22" s="18">
        <f t="shared" si="23"/>
        <v>189.34799999999998</v>
      </c>
      <c r="J22" s="2"/>
      <c r="K22" s="17">
        <f t="shared" si="24"/>
        <v>173.06</v>
      </c>
      <c r="L22" s="4">
        <f t="shared" si="25"/>
        <v>346.12</v>
      </c>
      <c r="M22" s="18">
        <f t="shared" si="26"/>
        <v>519.17999999999995</v>
      </c>
      <c r="O22" s="17">
        <f t="shared" si="27"/>
        <v>173.06</v>
      </c>
      <c r="P22" s="4">
        <f t="shared" si="28"/>
        <v>173.06</v>
      </c>
      <c r="Q22" s="18">
        <f t="shared" si="28"/>
        <v>173.06</v>
      </c>
      <c r="S22" s="17">
        <f t="shared" si="29"/>
        <v>164.91600000000003</v>
      </c>
      <c r="T22" s="4">
        <f t="shared" si="30"/>
        <v>329.83200000000005</v>
      </c>
      <c r="U22" s="18">
        <f t="shared" si="31"/>
        <v>494.74799999999999</v>
      </c>
      <c r="W22" s="17">
        <f t="shared" si="32"/>
        <v>183.24</v>
      </c>
      <c r="X22" s="4">
        <f t="shared" si="33"/>
        <v>366.48</v>
      </c>
      <c r="Y22" s="18">
        <f t="shared" si="34"/>
        <v>549.72</v>
      </c>
      <c r="AA22" s="17">
        <f t="shared" si="18"/>
        <v>110.453</v>
      </c>
      <c r="AB22" s="4">
        <f t="shared" si="19"/>
        <v>220.90600000000001</v>
      </c>
      <c r="AC22" s="18">
        <f t="shared" si="20"/>
        <v>331.35899999999998</v>
      </c>
    </row>
    <row r="23" spans="1:29" s="29" customFormat="1" x14ac:dyDescent="0.25">
      <c r="A23" s="3"/>
      <c r="B23" s="2" t="s">
        <v>261</v>
      </c>
      <c r="C23" s="2"/>
      <c r="D23" s="5">
        <v>2963</v>
      </c>
      <c r="E23" s="2">
        <v>550</v>
      </c>
      <c r="F23" s="2"/>
      <c r="G23" s="17">
        <f t="shared" si="21"/>
        <v>91.853000000000009</v>
      </c>
      <c r="H23" s="4">
        <f t="shared" si="22"/>
        <v>183.70600000000002</v>
      </c>
      <c r="I23" s="18">
        <f t="shared" si="23"/>
        <v>275.55899999999997</v>
      </c>
      <c r="J23" s="2"/>
      <c r="K23" s="17">
        <f t="shared" si="24"/>
        <v>251.85499999999999</v>
      </c>
      <c r="L23" s="4">
        <f t="shared" si="25"/>
        <v>503.71</v>
      </c>
      <c r="M23" s="18">
        <f t="shared" si="26"/>
        <v>755.56499999999994</v>
      </c>
      <c r="O23" s="17">
        <f t="shared" si="27"/>
        <v>251.85499999999999</v>
      </c>
      <c r="P23" s="4">
        <f t="shared" si="28"/>
        <v>251.85499999999999</v>
      </c>
      <c r="Q23" s="18">
        <f t="shared" si="28"/>
        <v>251.85499999999999</v>
      </c>
      <c r="S23" s="17">
        <f t="shared" si="29"/>
        <v>240.00300000000004</v>
      </c>
      <c r="T23" s="4">
        <f t="shared" si="30"/>
        <v>480.00600000000009</v>
      </c>
      <c r="U23" s="18">
        <f t="shared" si="31"/>
        <v>720.00900000000001</v>
      </c>
      <c r="W23" s="17">
        <f t="shared" si="32"/>
        <v>266.67</v>
      </c>
      <c r="X23" s="4">
        <f t="shared" si="33"/>
        <v>533.34</v>
      </c>
      <c r="Y23" s="18">
        <f t="shared" si="34"/>
        <v>800.0100000000001</v>
      </c>
      <c r="AA23" s="17">
        <f t="shared" si="18"/>
        <v>160.74275</v>
      </c>
      <c r="AB23" s="4">
        <f t="shared" si="19"/>
        <v>321.4855</v>
      </c>
      <c r="AC23" s="18">
        <f t="shared" si="20"/>
        <v>482.22825</v>
      </c>
    </row>
    <row r="24" spans="1:29" s="29" customFormat="1" x14ac:dyDescent="0.25">
      <c r="A24" s="3"/>
      <c r="B24" s="2" t="s">
        <v>262</v>
      </c>
      <c r="C24" s="2"/>
      <c r="D24" s="5">
        <v>2277</v>
      </c>
      <c r="E24" s="2">
        <v>550</v>
      </c>
      <c r="F24" s="2"/>
      <c r="G24" s="17">
        <f t="shared" si="21"/>
        <v>70.587000000000003</v>
      </c>
      <c r="H24" s="4">
        <f t="shared" si="22"/>
        <v>141.17400000000001</v>
      </c>
      <c r="I24" s="18">
        <f t="shared" si="23"/>
        <v>211.761</v>
      </c>
      <c r="J24" s="2"/>
      <c r="K24" s="17">
        <f t="shared" si="24"/>
        <v>193.54500000000002</v>
      </c>
      <c r="L24" s="4">
        <f t="shared" si="25"/>
        <v>387.09000000000003</v>
      </c>
      <c r="M24" s="18">
        <f t="shared" si="26"/>
        <v>580.63499999999999</v>
      </c>
      <c r="O24" s="17">
        <f t="shared" si="27"/>
        <v>193.54500000000002</v>
      </c>
      <c r="P24" s="4">
        <f t="shared" si="28"/>
        <v>193.54500000000002</v>
      </c>
      <c r="Q24" s="18">
        <f t="shared" si="28"/>
        <v>193.54500000000002</v>
      </c>
      <c r="S24" s="17">
        <f t="shared" si="29"/>
        <v>184.43700000000001</v>
      </c>
      <c r="T24" s="4">
        <f t="shared" si="30"/>
        <v>368.87400000000002</v>
      </c>
      <c r="U24" s="18">
        <f t="shared" si="31"/>
        <v>553.31100000000004</v>
      </c>
      <c r="W24" s="17">
        <f t="shared" si="32"/>
        <v>204.93000000000004</v>
      </c>
      <c r="X24" s="4">
        <f t="shared" si="33"/>
        <v>409.86000000000007</v>
      </c>
      <c r="Y24" s="18">
        <f t="shared" si="34"/>
        <v>614.79000000000008</v>
      </c>
      <c r="AA24" s="17">
        <f t="shared" si="18"/>
        <v>123.52725000000001</v>
      </c>
      <c r="AB24" s="4">
        <f t="shared" si="19"/>
        <v>247.05450000000002</v>
      </c>
      <c r="AC24" s="18">
        <f t="shared" si="20"/>
        <v>370.58175</v>
      </c>
    </row>
    <row r="25" spans="1:29" s="29" customFormat="1" x14ac:dyDescent="0.25">
      <c r="A25" s="3"/>
      <c r="B25" s="2" t="s">
        <v>253</v>
      </c>
      <c r="C25" s="2"/>
      <c r="D25" s="5">
        <v>1665</v>
      </c>
      <c r="E25" s="2">
        <v>550</v>
      </c>
      <c r="F25" s="2"/>
      <c r="G25" s="17">
        <f t="shared" si="21"/>
        <v>51.615000000000002</v>
      </c>
      <c r="H25" s="4">
        <f t="shared" si="22"/>
        <v>103.23</v>
      </c>
      <c r="I25" s="18">
        <f t="shared" si="23"/>
        <v>154.845</v>
      </c>
      <c r="J25" s="2"/>
      <c r="K25" s="17">
        <f t="shared" si="24"/>
        <v>141.52500000000001</v>
      </c>
      <c r="L25" s="4">
        <f t="shared" si="25"/>
        <v>283.05</v>
      </c>
      <c r="M25" s="18">
        <f t="shared" si="26"/>
        <v>424.57499999999999</v>
      </c>
      <c r="O25" s="17">
        <f t="shared" si="27"/>
        <v>141.52500000000001</v>
      </c>
      <c r="P25" s="4">
        <f t="shared" si="28"/>
        <v>141.52500000000001</v>
      </c>
      <c r="Q25" s="18">
        <f t="shared" si="28"/>
        <v>141.52500000000001</v>
      </c>
      <c r="S25" s="17">
        <f t="shared" si="29"/>
        <v>134.86500000000001</v>
      </c>
      <c r="T25" s="4">
        <f t="shared" si="30"/>
        <v>269.73</v>
      </c>
      <c r="U25" s="18">
        <f t="shared" si="31"/>
        <v>404.59500000000003</v>
      </c>
      <c r="W25" s="17">
        <f t="shared" si="32"/>
        <v>149.85</v>
      </c>
      <c r="X25" s="4">
        <f t="shared" si="33"/>
        <v>299.7</v>
      </c>
      <c r="Y25" s="18">
        <f t="shared" si="34"/>
        <v>449.55</v>
      </c>
      <c r="AA25" s="17">
        <f t="shared" si="18"/>
        <v>90.326250000000002</v>
      </c>
      <c r="AB25" s="4">
        <f t="shared" si="19"/>
        <v>180.6525</v>
      </c>
      <c r="AC25" s="18">
        <f t="shared" si="20"/>
        <v>270.97874999999999</v>
      </c>
    </row>
    <row r="26" spans="1:29" s="29" customFormat="1" x14ac:dyDescent="0.25">
      <c r="A26" s="3"/>
      <c r="B26" s="2" t="s">
        <v>244</v>
      </c>
      <c r="C26" s="2"/>
      <c r="D26" s="5">
        <v>4391</v>
      </c>
      <c r="E26" s="2">
        <v>550</v>
      </c>
      <c r="F26" s="2"/>
      <c r="G26" s="17">
        <f t="shared" si="21"/>
        <v>136.12100000000001</v>
      </c>
      <c r="H26" s="4">
        <f t="shared" si="22"/>
        <v>272.24200000000002</v>
      </c>
      <c r="I26" s="18">
        <f t="shared" si="23"/>
        <v>408.363</v>
      </c>
      <c r="J26" s="2"/>
      <c r="K26" s="17">
        <f t="shared" si="24"/>
        <v>373.23500000000001</v>
      </c>
      <c r="L26" s="4">
        <f t="shared" si="25"/>
        <v>746.47</v>
      </c>
      <c r="M26" s="18">
        <f t="shared" si="26"/>
        <v>1119.7049999999999</v>
      </c>
      <c r="O26" s="17">
        <f t="shared" si="27"/>
        <v>373.23500000000001</v>
      </c>
      <c r="P26" s="4">
        <f t="shared" si="28"/>
        <v>373.23500000000001</v>
      </c>
      <c r="Q26" s="18">
        <f t="shared" si="28"/>
        <v>373.23500000000001</v>
      </c>
      <c r="S26" s="17">
        <f t="shared" si="29"/>
        <v>355.67100000000005</v>
      </c>
      <c r="T26" s="4">
        <f t="shared" si="30"/>
        <v>711.3420000000001</v>
      </c>
      <c r="U26" s="18">
        <f t="shared" si="31"/>
        <v>1067.0129999999999</v>
      </c>
      <c r="W26" s="17">
        <f t="shared" si="32"/>
        <v>395.19000000000005</v>
      </c>
      <c r="X26" s="4">
        <f t="shared" si="33"/>
        <v>790.38000000000011</v>
      </c>
      <c r="Y26" s="18">
        <f t="shared" si="34"/>
        <v>1185.57</v>
      </c>
      <c r="AA26" s="17">
        <f t="shared" si="18"/>
        <v>238.21175000000005</v>
      </c>
      <c r="AB26" s="4">
        <f t="shared" si="19"/>
        <v>476.4235000000001</v>
      </c>
      <c r="AC26" s="18">
        <f t="shared" si="20"/>
        <v>714.63525000000004</v>
      </c>
    </row>
    <row r="27" spans="1:29" s="29" customFormat="1" x14ac:dyDescent="0.25">
      <c r="A27" s="3"/>
      <c r="B27" s="2" t="s">
        <v>245</v>
      </c>
      <c r="C27" s="2"/>
      <c r="D27" s="5">
        <v>3500</v>
      </c>
      <c r="E27" s="2">
        <v>550</v>
      </c>
      <c r="F27" s="2"/>
      <c r="G27" s="17">
        <f t="shared" si="21"/>
        <v>108.5</v>
      </c>
      <c r="H27" s="4">
        <f t="shared" si="22"/>
        <v>217</v>
      </c>
      <c r="I27" s="18">
        <f t="shared" si="23"/>
        <v>325.5</v>
      </c>
      <c r="J27" s="2"/>
      <c r="K27" s="17">
        <f t="shared" si="24"/>
        <v>297.5</v>
      </c>
      <c r="L27" s="4">
        <f t="shared" si="25"/>
        <v>595</v>
      </c>
      <c r="M27" s="18">
        <f t="shared" si="26"/>
        <v>892.5</v>
      </c>
      <c r="O27" s="17">
        <f t="shared" si="27"/>
        <v>297.5</v>
      </c>
      <c r="P27" s="4">
        <f t="shared" si="28"/>
        <v>297.5</v>
      </c>
      <c r="Q27" s="18">
        <f t="shared" si="28"/>
        <v>297.5</v>
      </c>
      <c r="S27" s="17">
        <f t="shared" si="29"/>
        <v>283.5</v>
      </c>
      <c r="T27" s="4">
        <f t="shared" si="30"/>
        <v>567</v>
      </c>
      <c r="U27" s="18">
        <f t="shared" si="31"/>
        <v>850.5</v>
      </c>
      <c r="W27" s="17">
        <f t="shared" si="32"/>
        <v>315</v>
      </c>
      <c r="X27" s="4">
        <f t="shared" si="33"/>
        <v>630</v>
      </c>
      <c r="Y27" s="18">
        <f t="shared" si="34"/>
        <v>945</v>
      </c>
      <c r="AA27" s="17">
        <f t="shared" si="18"/>
        <v>189.875</v>
      </c>
      <c r="AB27" s="4">
        <f t="shared" si="19"/>
        <v>379.75</v>
      </c>
      <c r="AC27" s="18">
        <f t="shared" si="20"/>
        <v>569.625</v>
      </c>
    </row>
    <row r="28" spans="1:29" s="29" customFormat="1" x14ac:dyDescent="0.25">
      <c r="A28" s="3"/>
      <c r="B28" s="2" t="s">
        <v>246</v>
      </c>
      <c r="C28" s="2"/>
      <c r="D28" s="5">
        <v>2330</v>
      </c>
      <c r="E28" s="2">
        <v>550</v>
      </c>
      <c r="F28" s="2"/>
      <c r="G28" s="17">
        <f t="shared" si="21"/>
        <v>72.23</v>
      </c>
      <c r="H28" s="4">
        <f t="shared" si="22"/>
        <v>144.46</v>
      </c>
      <c r="I28" s="18">
        <f t="shared" si="23"/>
        <v>216.68999999999997</v>
      </c>
      <c r="J28" s="2"/>
      <c r="K28" s="17">
        <f t="shared" si="24"/>
        <v>198.05</v>
      </c>
      <c r="L28" s="4">
        <f t="shared" si="25"/>
        <v>396.1</v>
      </c>
      <c r="M28" s="18">
        <f t="shared" si="26"/>
        <v>594.15</v>
      </c>
      <c r="O28" s="17">
        <f t="shared" si="27"/>
        <v>198.05</v>
      </c>
      <c r="P28" s="4">
        <f t="shared" si="28"/>
        <v>198.05</v>
      </c>
      <c r="Q28" s="18">
        <f t="shared" si="28"/>
        <v>198.05</v>
      </c>
      <c r="S28" s="17">
        <f t="shared" si="29"/>
        <v>188.73000000000002</v>
      </c>
      <c r="T28" s="4">
        <f t="shared" si="30"/>
        <v>377.46000000000004</v>
      </c>
      <c r="U28" s="18">
        <f t="shared" si="31"/>
        <v>566.19000000000005</v>
      </c>
      <c r="W28" s="17">
        <f t="shared" si="32"/>
        <v>209.70000000000002</v>
      </c>
      <c r="X28" s="4">
        <f t="shared" si="33"/>
        <v>419.40000000000003</v>
      </c>
      <c r="Y28" s="18">
        <f t="shared" si="34"/>
        <v>629.1</v>
      </c>
      <c r="AA28" s="17">
        <f t="shared" si="18"/>
        <v>126.40249999999999</v>
      </c>
      <c r="AB28" s="4">
        <f t="shared" si="19"/>
        <v>252.80499999999998</v>
      </c>
      <c r="AC28" s="18">
        <f t="shared" si="20"/>
        <v>379.20749999999992</v>
      </c>
    </row>
    <row r="29" spans="1:29" s="29" customFormat="1" x14ac:dyDescent="0.25">
      <c r="A29" s="3"/>
      <c r="B29" s="2" t="s">
        <v>254</v>
      </c>
      <c r="C29" s="2"/>
      <c r="D29" s="5">
        <v>3056</v>
      </c>
      <c r="E29" s="2">
        <v>550</v>
      </c>
      <c r="F29" s="2"/>
      <c r="G29" s="17">
        <f t="shared" si="21"/>
        <v>94.736000000000004</v>
      </c>
      <c r="H29" s="4">
        <f t="shared" si="22"/>
        <v>189.47200000000001</v>
      </c>
      <c r="I29" s="18">
        <f t="shared" si="23"/>
        <v>284.20799999999997</v>
      </c>
      <c r="J29" s="2"/>
      <c r="K29" s="17">
        <f t="shared" si="24"/>
        <v>259.76</v>
      </c>
      <c r="L29" s="4">
        <f t="shared" si="25"/>
        <v>519.52</v>
      </c>
      <c r="M29" s="18">
        <f t="shared" si="26"/>
        <v>779.28</v>
      </c>
      <c r="O29" s="17">
        <f t="shared" si="27"/>
        <v>259.76</v>
      </c>
      <c r="P29" s="4">
        <f t="shared" si="28"/>
        <v>259.76</v>
      </c>
      <c r="Q29" s="18">
        <f t="shared" si="28"/>
        <v>259.76</v>
      </c>
      <c r="S29" s="17">
        <f t="shared" si="29"/>
        <v>247.53600000000003</v>
      </c>
      <c r="T29" s="4">
        <f t="shared" si="30"/>
        <v>495.07200000000006</v>
      </c>
      <c r="U29" s="18">
        <f t="shared" si="31"/>
        <v>742.60800000000006</v>
      </c>
      <c r="W29" s="17">
        <f t="shared" si="32"/>
        <v>275.04000000000002</v>
      </c>
      <c r="X29" s="4">
        <f t="shared" si="33"/>
        <v>550.08000000000004</v>
      </c>
      <c r="Y29" s="18">
        <f t="shared" si="34"/>
        <v>825.12</v>
      </c>
      <c r="AA29" s="17">
        <f t="shared" si="18"/>
        <v>165.78800000000001</v>
      </c>
      <c r="AB29" s="4">
        <f t="shared" si="19"/>
        <v>331.57600000000002</v>
      </c>
      <c r="AC29" s="18">
        <f t="shared" si="20"/>
        <v>497.36400000000003</v>
      </c>
    </row>
    <row r="30" spans="1:29" s="29" customFormat="1" x14ac:dyDescent="0.25">
      <c r="A30" s="3"/>
      <c r="B30" s="2" t="s">
        <v>247</v>
      </c>
      <c r="C30" s="2"/>
      <c r="D30" s="5">
        <v>3500</v>
      </c>
      <c r="E30" s="2">
        <v>550</v>
      </c>
      <c r="F30" s="2"/>
      <c r="G30" s="17">
        <f t="shared" si="21"/>
        <v>108.5</v>
      </c>
      <c r="H30" s="4">
        <f t="shared" si="22"/>
        <v>217</v>
      </c>
      <c r="I30" s="18">
        <f t="shared" si="23"/>
        <v>325.5</v>
      </c>
      <c r="J30" s="2"/>
      <c r="K30" s="17">
        <f t="shared" si="24"/>
        <v>297.5</v>
      </c>
      <c r="L30" s="4">
        <f t="shared" si="25"/>
        <v>595</v>
      </c>
      <c r="M30" s="18">
        <f t="shared" si="26"/>
        <v>892.5</v>
      </c>
      <c r="O30" s="17">
        <f t="shared" si="27"/>
        <v>297.5</v>
      </c>
      <c r="P30" s="4">
        <f t="shared" si="28"/>
        <v>297.5</v>
      </c>
      <c r="Q30" s="18">
        <f t="shared" si="28"/>
        <v>297.5</v>
      </c>
      <c r="S30" s="17">
        <f t="shared" si="29"/>
        <v>283.5</v>
      </c>
      <c r="T30" s="4">
        <f t="shared" si="30"/>
        <v>567</v>
      </c>
      <c r="U30" s="18">
        <f t="shared" si="31"/>
        <v>850.5</v>
      </c>
      <c r="W30" s="17">
        <f t="shared" si="32"/>
        <v>315</v>
      </c>
      <c r="X30" s="4">
        <f t="shared" si="33"/>
        <v>630</v>
      </c>
      <c r="Y30" s="18">
        <f t="shared" si="34"/>
        <v>945</v>
      </c>
      <c r="AA30" s="17">
        <f t="shared" si="18"/>
        <v>189.875</v>
      </c>
      <c r="AB30" s="4">
        <f t="shared" si="19"/>
        <v>379.75</v>
      </c>
      <c r="AC30" s="18">
        <f t="shared" si="20"/>
        <v>569.625</v>
      </c>
    </row>
    <row r="31" spans="1:29" s="29" customFormat="1" x14ac:dyDescent="0.25">
      <c r="A31" s="3"/>
      <c r="B31" s="2" t="s">
        <v>255</v>
      </c>
      <c r="C31" s="2"/>
      <c r="D31" s="5">
        <v>2169</v>
      </c>
      <c r="E31" s="2">
        <v>550</v>
      </c>
      <c r="F31" s="2"/>
      <c r="G31" s="17">
        <f t="shared" si="21"/>
        <v>67.239000000000004</v>
      </c>
      <c r="H31" s="4">
        <f t="shared" si="22"/>
        <v>134.47800000000001</v>
      </c>
      <c r="I31" s="18">
        <f t="shared" si="23"/>
        <v>201.71699999999998</v>
      </c>
      <c r="J31" s="2"/>
      <c r="K31" s="17">
        <f t="shared" si="24"/>
        <v>184.36500000000001</v>
      </c>
      <c r="L31" s="4">
        <f t="shared" si="25"/>
        <v>368.73</v>
      </c>
      <c r="M31" s="18">
        <f t="shared" si="26"/>
        <v>553.09499999999991</v>
      </c>
      <c r="O31" s="17">
        <f t="shared" si="27"/>
        <v>184.36500000000001</v>
      </c>
      <c r="P31" s="4">
        <f t="shared" si="28"/>
        <v>184.36500000000001</v>
      </c>
      <c r="Q31" s="18">
        <f t="shared" si="28"/>
        <v>184.36500000000001</v>
      </c>
      <c r="S31" s="17">
        <f t="shared" si="29"/>
        <v>175.68900000000002</v>
      </c>
      <c r="T31" s="4">
        <f t="shared" si="30"/>
        <v>351.37800000000004</v>
      </c>
      <c r="U31" s="18">
        <f t="shared" si="31"/>
        <v>527.06700000000001</v>
      </c>
      <c r="W31" s="17">
        <f t="shared" si="32"/>
        <v>195.21000000000004</v>
      </c>
      <c r="X31" s="4">
        <f t="shared" si="33"/>
        <v>390.42000000000007</v>
      </c>
      <c r="Y31" s="18">
        <f t="shared" si="34"/>
        <v>585.63</v>
      </c>
      <c r="AA31" s="17">
        <f t="shared" si="18"/>
        <v>117.66825</v>
      </c>
      <c r="AB31" s="4">
        <f t="shared" si="19"/>
        <v>235.3365</v>
      </c>
      <c r="AC31" s="18">
        <f t="shared" si="20"/>
        <v>353.00474999999994</v>
      </c>
    </row>
    <row r="32" spans="1:29" s="29" customFormat="1" x14ac:dyDescent="0.25">
      <c r="A32" s="3"/>
      <c r="B32" s="2" t="s">
        <v>257</v>
      </c>
      <c r="C32" s="2"/>
      <c r="D32" s="5">
        <v>1665</v>
      </c>
      <c r="E32" s="2">
        <v>550</v>
      </c>
      <c r="F32" s="2"/>
      <c r="G32" s="17">
        <f t="shared" si="21"/>
        <v>51.615000000000002</v>
      </c>
      <c r="H32" s="4">
        <f t="shared" si="22"/>
        <v>103.23</v>
      </c>
      <c r="I32" s="18">
        <f t="shared" si="23"/>
        <v>154.845</v>
      </c>
      <c r="J32" s="2"/>
      <c r="K32" s="17">
        <f t="shared" si="24"/>
        <v>141.52500000000001</v>
      </c>
      <c r="L32" s="4">
        <f t="shared" si="25"/>
        <v>283.05</v>
      </c>
      <c r="M32" s="18">
        <f t="shared" si="26"/>
        <v>424.57499999999999</v>
      </c>
      <c r="O32" s="17">
        <f t="shared" si="27"/>
        <v>141.52500000000001</v>
      </c>
      <c r="P32" s="4">
        <f t="shared" si="28"/>
        <v>141.52500000000001</v>
      </c>
      <c r="Q32" s="18">
        <f t="shared" si="28"/>
        <v>141.52500000000001</v>
      </c>
      <c r="S32" s="17">
        <f t="shared" si="29"/>
        <v>134.86500000000001</v>
      </c>
      <c r="T32" s="4">
        <f t="shared" si="30"/>
        <v>269.73</v>
      </c>
      <c r="U32" s="18">
        <f t="shared" si="31"/>
        <v>404.59500000000003</v>
      </c>
      <c r="W32" s="17">
        <f t="shared" si="32"/>
        <v>149.85</v>
      </c>
      <c r="X32" s="4">
        <f t="shared" si="33"/>
        <v>299.7</v>
      </c>
      <c r="Y32" s="18">
        <f t="shared" si="34"/>
        <v>449.55</v>
      </c>
      <c r="AA32" s="17">
        <f t="shared" si="18"/>
        <v>90.326250000000002</v>
      </c>
      <c r="AB32" s="4">
        <f t="shared" si="19"/>
        <v>180.6525</v>
      </c>
      <c r="AC32" s="18">
        <f t="shared" si="20"/>
        <v>270.97874999999999</v>
      </c>
    </row>
    <row r="33" spans="1:29" s="29" customFormat="1" x14ac:dyDescent="0.25">
      <c r="A33" s="3"/>
      <c r="B33" s="2" t="s">
        <v>256</v>
      </c>
      <c r="C33" s="2"/>
      <c r="D33" s="5">
        <v>2956</v>
      </c>
      <c r="E33" s="2">
        <v>550</v>
      </c>
      <c r="F33" s="2"/>
      <c r="G33" s="17">
        <f t="shared" si="21"/>
        <v>91.63600000000001</v>
      </c>
      <c r="H33" s="4">
        <f t="shared" si="22"/>
        <v>183.27200000000002</v>
      </c>
      <c r="I33" s="18">
        <f t="shared" si="23"/>
        <v>274.90800000000002</v>
      </c>
      <c r="J33" s="2"/>
      <c r="K33" s="17">
        <f t="shared" si="24"/>
        <v>251.26</v>
      </c>
      <c r="L33" s="4">
        <f t="shared" si="25"/>
        <v>502.52</v>
      </c>
      <c r="M33" s="18">
        <f t="shared" si="26"/>
        <v>753.78</v>
      </c>
      <c r="O33" s="17">
        <f t="shared" si="27"/>
        <v>251.26</v>
      </c>
      <c r="P33" s="4">
        <f t="shared" si="28"/>
        <v>251.26</v>
      </c>
      <c r="Q33" s="18">
        <f t="shared" si="28"/>
        <v>251.26</v>
      </c>
      <c r="S33" s="17">
        <f t="shared" si="29"/>
        <v>239.43600000000004</v>
      </c>
      <c r="T33" s="4">
        <f t="shared" si="30"/>
        <v>478.87200000000007</v>
      </c>
      <c r="U33" s="18">
        <f t="shared" si="31"/>
        <v>718.30799999999999</v>
      </c>
      <c r="W33" s="17">
        <f t="shared" si="32"/>
        <v>266.04000000000002</v>
      </c>
      <c r="X33" s="4">
        <f t="shared" si="33"/>
        <v>532.08000000000004</v>
      </c>
      <c r="Y33" s="18">
        <f t="shared" si="34"/>
        <v>798.12</v>
      </c>
      <c r="AA33" s="17">
        <f t="shared" si="18"/>
        <v>160.36300000000003</v>
      </c>
      <c r="AB33" s="4">
        <f t="shared" si="19"/>
        <v>320.72600000000006</v>
      </c>
      <c r="AC33" s="18">
        <f t="shared" si="20"/>
        <v>481.089</v>
      </c>
    </row>
    <row r="34" spans="1:29" s="29" customFormat="1" x14ac:dyDescent="0.25">
      <c r="A34" s="3"/>
      <c r="B34" s="2" t="s">
        <v>258</v>
      </c>
      <c r="C34" s="2"/>
      <c r="D34" s="5">
        <v>2378</v>
      </c>
      <c r="E34" s="2">
        <v>550</v>
      </c>
      <c r="F34" s="2"/>
      <c r="G34" s="17">
        <f t="shared" si="21"/>
        <v>73.718000000000004</v>
      </c>
      <c r="H34" s="4">
        <f t="shared" si="22"/>
        <v>147.43600000000001</v>
      </c>
      <c r="I34" s="18">
        <f t="shared" si="23"/>
        <v>221.15399999999997</v>
      </c>
      <c r="J34" s="2"/>
      <c r="K34" s="17">
        <f t="shared" si="24"/>
        <v>202.13</v>
      </c>
      <c r="L34" s="4">
        <f t="shared" si="25"/>
        <v>404.26</v>
      </c>
      <c r="M34" s="18">
        <f t="shared" si="26"/>
        <v>606.39</v>
      </c>
      <c r="O34" s="17">
        <f t="shared" si="27"/>
        <v>202.13</v>
      </c>
      <c r="P34" s="4">
        <f t="shared" si="28"/>
        <v>202.13</v>
      </c>
      <c r="Q34" s="18">
        <f t="shared" si="28"/>
        <v>202.13</v>
      </c>
      <c r="S34" s="17">
        <f t="shared" si="29"/>
        <v>192.61800000000002</v>
      </c>
      <c r="T34" s="4">
        <f t="shared" si="30"/>
        <v>385.23600000000005</v>
      </c>
      <c r="U34" s="18">
        <f t="shared" si="31"/>
        <v>577.85400000000004</v>
      </c>
      <c r="W34" s="17">
        <f t="shared" si="32"/>
        <v>214.02000000000004</v>
      </c>
      <c r="X34" s="4">
        <f t="shared" si="33"/>
        <v>428.04000000000008</v>
      </c>
      <c r="Y34" s="18">
        <f t="shared" si="34"/>
        <v>642.06000000000006</v>
      </c>
      <c r="AA34" s="17">
        <f t="shared" si="18"/>
        <v>129.00649999999999</v>
      </c>
      <c r="AB34" s="4">
        <f t="shared" si="19"/>
        <v>258.01299999999998</v>
      </c>
      <c r="AC34" s="18">
        <f t="shared" si="20"/>
        <v>387.01949999999994</v>
      </c>
    </row>
    <row r="35" spans="1:29" s="29" customFormat="1" x14ac:dyDescent="0.25">
      <c r="A35" s="3"/>
      <c r="B35" s="2" t="s">
        <v>259</v>
      </c>
      <c r="C35" s="2"/>
      <c r="D35" s="5">
        <v>2921</v>
      </c>
      <c r="E35" s="2">
        <v>550</v>
      </c>
      <c r="F35" s="2"/>
      <c r="G35" s="17">
        <f t="shared" si="21"/>
        <v>90.551000000000002</v>
      </c>
      <c r="H35" s="4">
        <f t="shared" si="22"/>
        <v>181.102</v>
      </c>
      <c r="I35" s="18">
        <f t="shared" si="23"/>
        <v>271.65299999999996</v>
      </c>
      <c r="J35" s="2"/>
      <c r="K35" s="17">
        <f t="shared" si="24"/>
        <v>248.285</v>
      </c>
      <c r="L35" s="4">
        <f t="shared" si="25"/>
        <v>496.57</v>
      </c>
      <c r="M35" s="18">
        <f t="shared" si="26"/>
        <v>744.8549999999999</v>
      </c>
      <c r="O35" s="17">
        <f t="shared" si="27"/>
        <v>248.285</v>
      </c>
      <c r="P35" s="4">
        <f t="shared" si="28"/>
        <v>248.285</v>
      </c>
      <c r="Q35" s="18">
        <f t="shared" si="28"/>
        <v>248.285</v>
      </c>
      <c r="S35" s="17">
        <f t="shared" si="29"/>
        <v>236.60100000000003</v>
      </c>
      <c r="T35" s="4">
        <f t="shared" si="30"/>
        <v>473.20200000000006</v>
      </c>
      <c r="U35" s="18">
        <f t="shared" si="31"/>
        <v>709.803</v>
      </c>
      <c r="W35" s="17">
        <f t="shared" si="32"/>
        <v>262.89000000000004</v>
      </c>
      <c r="X35" s="4">
        <f t="shared" si="33"/>
        <v>525.78000000000009</v>
      </c>
      <c r="Y35" s="18">
        <f t="shared" si="34"/>
        <v>788.67</v>
      </c>
      <c r="AA35" s="17">
        <f t="shared" si="18"/>
        <v>158.46424999999999</v>
      </c>
      <c r="AB35" s="4">
        <f t="shared" si="19"/>
        <v>316.92849999999999</v>
      </c>
      <c r="AC35" s="18">
        <f t="shared" si="20"/>
        <v>475.39274999999998</v>
      </c>
    </row>
    <row r="36" spans="1:29" s="29" customFormat="1" x14ac:dyDescent="0.25">
      <c r="A36" s="3"/>
      <c r="B36" s="2" t="s">
        <v>263</v>
      </c>
      <c r="C36" s="2"/>
      <c r="D36" s="5">
        <v>2140</v>
      </c>
      <c r="E36" s="2">
        <v>550</v>
      </c>
      <c r="F36" s="2"/>
      <c r="G36" s="17">
        <f t="shared" si="21"/>
        <v>66.34</v>
      </c>
      <c r="H36" s="4">
        <f t="shared" si="22"/>
        <v>132.68</v>
      </c>
      <c r="I36" s="18">
        <f t="shared" si="23"/>
        <v>199.01999999999998</v>
      </c>
      <c r="J36" s="2"/>
      <c r="K36" s="17">
        <f t="shared" si="24"/>
        <v>181.9</v>
      </c>
      <c r="L36" s="4">
        <f t="shared" si="25"/>
        <v>363.8</v>
      </c>
      <c r="M36" s="18">
        <f t="shared" si="26"/>
        <v>545.69999999999993</v>
      </c>
      <c r="O36" s="17">
        <f t="shared" si="27"/>
        <v>181.9</v>
      </c>
      <c r="P36" s="4">
        <f t="shared" si="27"/>
        <v>181.9</v>
      </c>
      <c r="Q36" s="18">
        <f t="shared" si="27"/>
        <v>181.9</v>
      </c>
      <c r="S36" s="17">
        <f t="shared" si="29"/>
        <v>173.34000000000003</v>
      </c>
      <c r="T36" s="4">
        <f t="shared" si="30"/>
        <v>346.68000000000006</v>
      </c>
      <c r="U36" s="18">
        <f t="shared" si="31"/>
        <v>520.02</v>
      </c>
      <c r="W36" s="17">
        <f t="shared" si="32"/>
        <v>192.60000000000002</v>
      </c>
      <c r="X36" s="4">
        <f t="shared" si="33"/>
        <v>385.20000000000005</v>
      </c>
      <c r="Y36" s="18">
        <f t="shared" si="34"/>
        <v>577.79999999999995</v>
      </c>
      <c r="AA36" s="17">
        <f t="shared" si="18"/>
        <v>116.09500000000001</v>
      </c>
      <c r="AB36" s="4">
        <f t="shared" si="19"/>
        <v>232.19000000000003</v>
      </c>
      <c r="AC36" s="18">
        <f t="shared" si="20"/>
        <v>348.28500000000003</v>
      </c>
    </row>
    <row r="37" spans="1:29" s="29" customFormat="1" x14ac:dyDescent="0.25">
      <c r="A37" s="3"/>
      <c r="B37" s="2" t="s">
        <v>264</v>
      </c>
      <c r="C37" s="2"/>
      <c r="D37" s="5">
        <v>2140</v>
      </c>
      <c r="E37" s="2">
        <v>550</v>
      </c>
      <c r="F37" s="2"/>
      <c r="G37" s="17">
        <f t="shared" si="21"/>
        <v>66.34</v>
      </c>
      <c r="H37" s="4">
        <f t="shared" si="22"/>
        <v>132.68</v>
      </c>
      <c r="I37" s="18">
        <f t="shared" si="23"/>
        <v>199.01999999999998</v>
      </c>
      <c r="J37" s="2"/>
      <c r="K37" s="17">
        <f t="shared" si="24"/>
        <v>181.9</v>
      </c>
      <c r="L37" s="4">
        <f t="shared" si="25"/>
        <v>363.8</v>
      </c>
      <c r="M37" s="18">
        <f t="shared" si="26"/>
        <v>545.69999999999993</v>
      </c>
      <c r="O37" s="17">
        <f t="shared" ref="O37:Q50" si="35">+$D37*0.85*0.1</f>
        <v>181.9</v>
      </c>
      <c r="P37" s="4">
        <f t="shared" si="35"/>
        <v>181.9</v>
      </c>
      <c r="Q37" s="18">
        <f t="shared" si="35"/>
        <v>181.9</v>
      </c>
      <c r="S37" s="17">
        <f t="shared" si="29"/>
        <v>173.34000000000003</v>
      </c>
      <c r="T37" s="4">
        <f t="shared" si="30"/>
        <v>346.68000000000006</v>
      </c>
      <c r="U37" s="18">
        <f t="shared" si="31"/>
        <v>520.02</v>
      </c>
      <c r="W37" s="17">
        <f t="shared" si="32"/>
        <v>192.60000000000002</v>
      </c>
      <c r="X37" s="4">
        <f t="shared" si="33"/>
        <v>385.20000000000005</v>
      </c>
      <c r="Y37" s="18">
        <f t="shared" si="34"/>
        <v>577.79999999999995</v>
      </c>
      <c r="AA37" s="17">
        <f t="shared" si="18"/>
        <v>116.09500000000001</v>
      </c>
      <c r="AB37" s="4">
        <f t="shared" si="19"/>
        <v>232.19000000000003</v>
      </c>
      <c r="AC37" s="18">
        <f t="shared" si="20"/>
        <v>348.28500000000003</v>
      </c>
    </row>
    <row r="38" spans="1:29" s="29" customFormat="1" x14ac:dyDescent="0.25">
      <c r="A38" s="3"/>
      <c r="B38" s="2" t="s">
        <v>266</v>
      </c>
      <c r="C38" s="2"/>
      <c r="D38" s="5">
        <v>2324</v>
      </c>
      <c r="E38" s="2">
        <v>550</v>
      </c>
      <c r="F38" s="2"/>
      <c r="G38" s="17">
        <f t="shared" si="21"/>
        <v>72.043999999999997</v>
      </c>
      <c r="H38" s="4">
        <f t="shared" si="22"/>
        <v>144.08799999999999</v>
      </c>
      <c r="I38" s="18">
        <f t="shared" si="23"/>
        <v>216.13199999999998</v>
      </c>
      <c r="J38" s="2"/>
      <c r="K38" s="17">
        <f t="shared" si="24"/>
        <v>197.54</v>
      </c>
      <c r="L38" s="4">
        <f t="shared" si="25"/>
        <v>395.08</v>
      </c>
      <c r="M38" s="18">
        <f t="shared" si="26"/>
        <v>592.61999999999989</v>
      </c>
      <c r="O38" s="17">
        <f t="shared" si="35"/>
        <v>197.54</v>
      </c>
      <c r="P38" s="4">
        <f t="shared" si="35"/>
        <v>197.54</v>
      </c>
      <c r="Q38" s="18">
        <f t="shared" si="35"/>
        <v>197.54</v>
      </c>
      <c r="S38" s="17">
        <f t="shared" si="29"/>
        <v>188.24400000000003</v>
      </c>
      <c r="T38" s="4">
        <f t="shared" si="30"/>
        <v>376.48800000000006</v>
      </c>
      <c r="U38" s="18">
        <f t="shared" si="31"/>
        <v>564.73199999999997</v>
      </c>
      <c r="W38" s="17">
        <f t="shared" si="32"/>
        <v>209.16</v>
      </c>
      <c r="X38" s="4">
        <f t="shared" si="33"/>
        <v>418.32</v>
      </c>
      <c r="Y38" s="18">
        <f t="shared" si="34"/>
        <v>627.4799999999999</v>
      </c>
      <c r="AA38" s="17">
        <f t="shared" si="18"/>
        <v>126.077</v>
      </c>
      <c r="AB38" s="4">
        <f t="shared" si="19"/>
        <v>252.154</v>
      </c>
      <c r="AC38" s="18">
        <f t="shared" si="20"/>
        <v>378.23099999999999</v>
      </c>
    </row>
    <row r="39" spans="1:29" s="29" customFormat="1" x14ac:dyDescent="0.25">
      <c r="A39" s="3"/>
      <c r="B39" s="2" t="s">
        <v>265</v>
      </c>
      <c r="C39" s="2"/>
      <c r="D39" s="5">
        <v>2324</v>
      </c>
      <c r="E39" s="2">
        <v>550</v>
      </c>
      <c r="F39" s="2"/>
      <c r="G39" s="17">
        <f t="shared" si="21"/>
        <v>72.043999999999997</v>
      </c>
      <c r="H39" s="4">
        <f t="shared" si="22"/>
        <v>144.08799999999999</v>
      </c>
      <c r="I39" s="18">
        <f t="shared" si="23"/>
        <v>216.13199999999998</v>
      </c>
      <c r="J39" s="2"/>
      <c r="K39" s="17">
        <f t="shared" si="24"/>
        <v>197.54</v>
      </c>
      <c r="L39" s="4">
        <f t="shared" si="25"/>
        <v>395.08</v>
      </c>
      <c r="M39" s="18">
        <f t="shared" si="26"/>
        <v>592.61999999999989</v>
      </c>
      <c r="O39" s="17">
        <f t="shared" si="35"/>
        <v>197.54</v>
      </c>
      <c r="P39" s="4">
        <f t="shared" si="35"/>
        <v>197.54</v>
      </c>
      <c r="Q39" s="18">
        <f t="shared" si="35"/>
        <v>197.54</v>
      </c>
      <c r="S39" s="17">
        <f t="shared" si="29"/>
        <v>188.24400000000003</v>
      </c>
      <c r="T39" s="4">
        <f t="shared" si="30"/>
        <v>376.48800000000006</v>
      </c>
      <c r="U39" s="18">
        <f t="shared" si="31"/>
        <v>564.73199999999997</v>
      </c>
      <c r="W39" s="17">
        <f t="shared" si="32"/>
        <v>209.16</v>
      </c>
      <c r="X39" s="4">
        <f t="shared" si="33"/>
        <v>418.32</v>
      </c>
      <c r="Y39" s="18">
        <f t="shared" si="34"/>
        <v>627.4799999999999</v>
      </c>
      <c r="AA39" s="17">
        <f t="shared" si="18"/>
        <v>126.077</v>
      </c>
      <c r="AB39" s="4">
        <f t="shared" si="19"/>
        <v>252.154</v>
      </c>
      <c r="AC39" s="18">
        <f t="shared" si="20"/>
        <v>378.23099999999999</v>
      </c>
    </row>
    <row r="40" spans="1:29" s="29" customFormat="1" x14ac:dyDescent="0.25">
      <c r="A40" s="3"/>
      <c r="B40" s="2" t="s">
        <v>248</v>
      </c>
      <c r="C40" s="2"/>
      <c r="D40" s="5">
        <v>3500</v>
      </c>
      <c r="E40" s="2">
        <v>550</v>
      </c>
      <c r="F40" s="2"/>
      <c r="G40" s="17">
        <f t="shared" si="21"/>
        <v>108.5</v>
      </c>
      <c r="H40" s="4">
        <f t="shared" si="22"/>
        <v>217</v>
      </c>
      <c r="I40" s="18">
        <f t="shared" si="23"/>
        <v>325.5</v>
      </c>
      <c r="J40" s="2"/>
      <c r="K40" s="17">
        <f t="shared" si="24"/>
        <v>297.5</v>
      </c>
      <c r="L40" s="4">
        <f t="shared" si="25"/>
        <v>595</v>
      </c>
      <c r="M40" s="18">
        <f t="shared" si="26"/>
        <v>892.5</v>
      </c>
      <c r="O40" s="17">
        <f t="shared" si="35"/>
        <v>297.5</v>
      </c>
      <c r="P40" s="4">
        <f t="shared" si="35"/>
        <v>297.5</v>
      </c>
      <c r="Q40" s="18">
        <f t="shared" si="35"/>
        <v>297.5</v>
      </c>
      <c r="S40" s="17">
        <f t="shared" si="29"/>
        <v>283.5</v>
      </c>
      <c r="T40" s="4">
        <f t="shared" si="30"/>
        <v>567</v>
      </c>
      <c r="U40" s="18">
        <f t="shared" si="31"/>
        <v>850.5</v>
      </c>
      <c r="W40" s="17">
        <f t="shared" si="32"/>
        <v>315</v>
      </c>
      <c r="X40" s="4">
        <f t="shared" si="33"/>
        <v>630</v>
      </c>
      <c r="Y40" s="18">
        <f t="shared" si="34"/>
        <v>945</v>
      </c>
      <c r="AA40" s="17">
        <f t="shared" si="18"/>
        <v>189.875</v>
      </c>
      <c r="AB40" s="4">
        <f t="shared" si="19"/>
        <v>379.75</v>
      </c>
      <c r="AC40" s="18">
        <f t="shared" si="20"/>
        <v>569.625</v>
      </c>
    </row>
    <row r="41" spans="1:29" s="29" customFormat="1" x14ac:dyDescent="0.25">
      <c r="A41" s="3"/>
      <c r="B41" s="2" t="s">
        <v>249</v>
      </c>
      <c r="C41" s="2"/>
      <c r="D41" s="5">
        <v>5517</v>
      </c>
      <c r="E41" s="2">
        <v>550</v>
      </c>
      <c r="F41" s="2"/>
      <c r="G41" s="17">
        <f t="shared" si="21"/>
        <v>171.02700000000002</v>
      </c>
      <c r="H41" s="4">
        <f t="shared" si="22"/>
        <v>342.05400000000003</v>
      </c>
      <c r="I41" s="18">
        <f t="shared" si="23"/>
        <v>513.08100000000002</v>
      </c>
      <c r="J41" s="2"/>
      <c r="K41" s="17">
        <f t="shared" si="24"/>
        <v>468.94499999999999</v>
      </c>
      <c r="L41" s="4">
        <f t="shared" si="25"/>
        <v>937.89</v>
      </c>
      <c r="M41" s="18">
        <f t="shared" si="26"/>
        <v>1406.8349999999998</v>
      </c>
      <c r="O41" s="17">
        <f t="shared" si="35"/>
        <v>468.94499999999999</v>
      </c>
      <c r="P41" s="4">
        <f t="shared" si="35"/>
        <v>468.94499999999999</v>
      </c>
      <c r="Q41" s="18">
        <f t="shared" si="35"/>
        <v>468.94499999999999</v>
      </c>
      <c r="S41" s="17">
        <f t="shared" si="29"/>
        <v>446.87700000000007</v>
      </c>
      <c r="T41" s="4">
        <f t="shared" si="30"/>
        <v>893.75400000000013</v>
      </c>
      <c r="U41" s="18">
        <f t="shared" si="31"/>
        <v>1340.6310000000001</v>
      </c>
      <c r="W41" s="17">
        <f t="shared" si="32"/>
        <v>496.53000000000003</v>
      </c>
      <c r="X41" s="4">
        <f t="shared" si="33"/>
        <v>993.06000000000006</v>
      </c>
      <c r="Y41" s="18">
        <f t="shared" si="34"/>
        <v>1489.59</v>
      </c>
      <c r="AA41" s="17">
        <f t="shared" si="18"/>
        <v>299.29725000000002</v>
      </c>
      <c r="AB41" s="4">
        <f t="shared" si="19"/>
        <v>598.59450000000004</v>
      </c>
      <c r="AC41" s="18">
        <f t="shared" si="20"/>
        <v>897.89174999999989</v>
      </c>
    </row>
    <row r="42" spans="1:29" s="29" customFormat="1" x14ac:dyDescent="0.25">
      <c r="A42" s="3"/>
      <c r="B42" s="2" t="s">
        <v>250</v>
      </c>
      <c r="C42" s="2"/>
      <c r="D42" s="5">
        <v>2169</v>
      </c>
      <c r="E42" s="2">
        <v>550</v>
      </c>
      <c r="F42" s="2"/>
      <c r="G42" s="17">
        <f t="shared" si="21"/>
        <v>67.239000000000004</v>
      </c>
      <c r="H42" s="4">
        <f t="shared" si="22"/>
        <v>134.47800000000001</v>
      </c>
      <c r="I42" s="18">
        <f t="shared" si="23"/>
        <v>201.71699999999998</v>
      </c>
      <c r="J42" s="2"/>
      <c r="K42" s="17">
        <f t="shared" si="24"/>
        <v>184.36500000000001</v>
      </c>
      <c r="L42" s="4">
        <f t="shared" si="25"/>
        <v>368.73</v>
      </c>
      <c r="M42" s="18">
        <f t="shared" si="26"/>
        <v>553.09499999999991</v>
      </c>
      <c r="O42" s="17">
        <f t="shared" si="35"/>
        <v>184.36500000000001</v>
      </c>
      <c r="P42" s="4">
        <f t="shared" si="35"/>
        <v>184.36500000000001</v>
      </c>
      <c r="Q42" s="18">
        <f t="shared" si="35"/>
        <v>184.36500000000001</v>
      </c>
      <c r="S42" s="17">
        <f t="shared" si="29"/>
        <v>175.68900000000002</v>
      </c>
      <c r="T42" s="4">
        <f t="shared" si="30"/>
        <v>351.37800000000004</v>
      </c>
      <c r="U42" s="18">
        <f t="shared" si="31"/>
        <v>527.06700000000001</v>
      </c>
      <c r="W42" s="17">
        <f t="shared" si="32"/>
        <v>195.21000000000004</v>
      </c>
      <c r="X42" s="4">
        <f t="shared" si="33"/>
        <v>390.42000000000007</v>
      </c>
      <c r="Y42" s="18">
        <f t="shared" si="34"/>
        <v>585.63</v>
      </c>
      <c r="AA42" s="17">
        <f t="shared" si="18"/>
        <v>117.66825</v>
      </c>
      <c r="AB42" s="4">
        <f t="shared" si="19"/>
        <v>235.3365</v>
      </c>
      <c r="AC42" s="18">
        <f t="shared" si="20"/>
        <v>353.00474999999994</v>
      </c>
    </row>
    <row r="43" spans="1:29" s="29" customFormat="1" x14ac:dyDescent="0.25">
      <c r="A43" s="3"/>
      <c r="B43" s="2" t="s">
        <v>251</v>
      </c>
      <c r="C43" s="2"/>
      <c r="D43" s="5">
        <v>1712</v>
      </c>
      <c r="E43" s="2">
        <v>550</v>
      </c>
      <c r="F43" s="2"/>
      <c r="G43" s="17">
        <f t="shared" si="21"/>
        <v>53.072000000000003</v>
      </c>
      <c r="H43" s="4">
        <f t="shared" si="22"/>
        <v>106.14400000000001</v>
      </c>
      <c r="I43" s="18">
        <f t="shared" si="23"/>
        <v>159.21600000000001</v>
      </c>
      <c r="J43" s="2"/>
      <c r="K43" s="17">
        <f t="shared" si="24"/>
        <v>145.52000000000001</v>
      </c>
      <c r="L43" s="4">
        <f t="shared" si="25"/>
        <v>291.04000000000002</v>
      </c>
      <c r="M43" s="18">
        <f t="shared" si="26"/>
        <v>436.56</v>
      </c>
      <c r="O43" s="17">
        <f t="shared" si="35"/>
        <v>145.52000000000001</v>
      </c>
      <c r="P43" s="4">
        <f t="shared" si="35"/>
        <v>145.52000000000001</v>
      </c>
      <c r="Q43" s="18">
        <f t="shared" si="35"/>
        <v>145.52000000000001</v>
      </c>
      <c r="S43" s="17">
        <f t="shared" si="29"/>
        <v>138.672</v>
      </c>
      <c r="T43" s="4">
        <f t="shared" si="30"/>
        <v>277.34399999999999</v>
      </c>
      <c r="U43" s="18">
        <f t="shared" si="31"/>
        <v>416.01600000000002</v>
      </c>
      <c r="W43" s="17">
        <f t="shared" si="32"/>
        <v>154.08000000000001</v>
      </c>
      <c r="X43" s="4">
        <f t="shared" si="33"/>
        <v>308.16000000000003</v>
      </c>
      <c r="Y43" s="18">
        <f t="shared" si="34"/>
        <v>462.23999999999995</v>
      </c>
      <c r="AA43" s="17">
        <f t="shared" si="18"/>
        <v>92.876000000000005</v>
      </c>
      <c r="AB43" s="4">
        <f t="shared" si="19"/>
        <v>185.75200000000001</v>
      </c>
      <c r="AC43" s="18">
        <f t="shared" si="20"/>
        <v>278.62799999999999</v>
      </c>
    </row>
    <row r="44" spans="1:29" s="29" customFormat="1" x14ac:dyDescent="0.25">
      <c r="A44" s="3"/>
      <c r="B44" s="2" t="s">
        <v>267</v>
      </c>
      <c r="C44" s="2"/>
      <c r="D44" s="5">
        <v>2903</v>
      </c>
      <c r="E44" s="2">
        <v>550</v>
      </c>
      <c r="F44" s="2"/>
      <c r="G44" s="17">
        <f t="shared" si="21"/>
        <v>89.992999999999995</v>
      </c>
      <c r="H44" s="4">
        <f t="shared" si="22"/>
        <v>179.98599999999999</v>
      </c>
      <c r="I44" s="18">
        <f t="shared" si="23"/>
        <v>269.97899999999998</v>
      </c>
      <c r="J44" s="2"/>
      <c r="K44" s="17">
        <f t="shared" si="24"/>
        <v>246.755</v>
      </c>
      <c r="L44" s="4">
        <f t="shared" si="25"/>
        <v>493.51</v>
      </c>
      <c r="M44" s="18">
        <f t="shared" si="26"/>
        <v>740.26499999999987</v>
      </c>
      <c r="O44" s="17">
        <f t="shared" si="35"/>
        <v>246.755</v>
      </c>
      <c r="P44" s="4">
        <f t="shared" si="35"/>
        <v>246.755</v>
      </c>
      <c r="Q44" s="18">
        <f t="shared" si="35"/>
        <v>246.755</v>
      </c>
      <c r="S44" s="17">
        <f t="shared" si="29"/>
        <v>235.14300000000003</v>
      </c>
      <c r="T44" s="4">
        <f t="shared" si="30"/>
        <v>470.28600000000006</v>
      </c>
      <c r="U44" s="18">
        <f t="shared" si="31"/>
        <v>705.42900000000009</v>
      </c>
      <c r="W44" s="17">
        <f t="shared" si="32"/>
        <v>261.27000000000004</v>
      </c>
      <c r="X44" s="4">
        <f t="shared" si="33"/>
        <v>522.54000000000008</v>
      </c>
      <c r="Y44" s="18">
        <f t="shared" si="34"/>
        <v>783.81000000000006</v>
      </c>
      <c r="AA44" s="17">
        <f t="shared" si="18"/>
        <v>157.48775000000001</v>
      </c>
      <c r="AB44" s="4">
        <f t="shared" si="19"/>
        <v>314.97550000000001</v>
      </c>
      <c r="AC44" s="18">
        <f t="shared" si="20"/>
        <v>472.4632499999999</v>
      </c>
    </row>
    <row r="45" spans="1:29" s="29" customFormat="1" x14ac:dyDescent="0.25">
      <c r="A45" s="3"/>
      <c r="B45" s="2" t="s">
        <v>268</v>
      </c>
      <c r="C45" s="2"/>
      <c r="D45" s="5">
        <v>3024</v>
      </c>
      <c r="E45" s="2">
        <v>550</v>
      </c>
      <c r="F45" s="2"/>
      <c r="G45" s="17">
        <f t="shared" si="21"/>
        <v>93.744</v>
      </c>
      <c r="H45" s="4">
        <f t="shared" si="22"/>
        <v>187.488</v>
      </c>
      <c r="I45" s="18">
        <f t="shared" si="23"/>
        <v>281.23199999999997</v>
      </c>
      <c r="J45" s="2"/>
      <c r="K45" s="17">
        <f t="shared" si="24"/>
        <v>257.04000000000002</v>
      </c>
      <c r="L45" s="4">
        <f t="shared" si="25"/>
        <v>514.08000000000004</v>
      </c>
      <c r="M45" s="18">
        <f t="shared" si="26"/>
        <v>771.12</v>
      </c>
      <c r="O45" s="17">
        <f t="shared" si="35"/>
        <v>257.04000000000002</v>
      </c>
      <c r="P45" s="4">
        <f t="shared" si="35"/>
        <v>257.04000000000002</v>
      </c>
      <c r="Q45" s="18">
        <f t="shared" si="35"/>
        <v>257.04000000000002</v>
      </c>
      <c r="S45" s="17">
        <f t="shared" si="29"/>
        <v>244.94400000000002</v>
      </c>
      <c r="T45" s="4">
        <f t="shared" si="30"/>
        <v>489.88800000000003</v>
      </c>
      <c r="U45" s="18">
        <f t="shared" si="31"/>
        <v>734.83199999999999</v>
      </c>
      <c r="W45" s="17">
        <f t="shared" si="32"/>
        <v>272.16000000000003</v>
      </c>
      <c r="X45" s="4">
        <f t="shared" si="33"/>
        <v>544.32000000000005</v>
      </c>
      <c r="Y45" s="18">
        <f t="shared" si="34"/>
        <v>816.4799999999999</v>
      </c>
      <c r="AA45" s="17">
        <f t="shared" si="18"/>
        <v>164.05200000000002</v>
      </c>
      <c r="AB45" s="4">
        <f t="shared" si="19"/>
        <v>328.10400000000004</v>
      </c>
      <c r="AC45" s="18">
        <f t="shared" si="20"/>
        <v>492.15599999999995</v>
      </c>
    </row>
    <row r="46" spans="1:29" s="29" customFormat="1" x14ac:dyDescent="0.25">
      <c r="A46" s="3"/>
      <c r="B46" s="2" t="s">
        <v>252</v>
      </c>
      <c r="C46" s="2"/>
      <c r="D46" s="5">
        <v>3056</v>
      </c>
      <c r="E46" s="2">
        <v>550</v>
      </c>
      <c r="F46" s="2"/>
      <c r="G46" s="17">
        <f t="shared" si="21"/>
        <v>94.736000000000004</v>
      </c>
      <c r="H46" s="4">
        <f t="shared" si="22"/>
        <v>189.47200000000001</v>
      </c>
      <c r="I46" s="18">
        <f t="shared" si="23"/>
        <v>284.20799999999997</v>
      </c>
      <c r="J46" s="2"/>
      <c r="K46" s="17">
        <f t="shared" si="24"/>
        <v>259.76</v>
      </c>
      <c r="L46" s="4">
        <f t="shared" si="25"/>
        <v>519.52</v>
      </c>
      <c r="M46" s="18">
        <f t="shared" si="26"/>
        <v>779.28</v>
      </c>
      <c r="O46" s="17">
        <f t="shared" si="35"/>
        <v>259.76</v>
      </c>
      <c r="P46" s="4">
        <f t="shared" si="35"/>
        <v>259.76</v>
      </c>
      <c r="Q46" s="18">
        <f t="shared" si="35"/>
        <v>259.76</v>
      </c>
      <c r="S46" s="17">
        <f t="shared" si="29"/>
        <v>247.53600000000003</v>
      </c>
      <c r="T46" s="4">
        <f t="shared" si="30"/>
        <v>495.07200000000006</v>
      </c>
      <c r="U46" s="18">
        <f t="shared" si="31"/>
        <v>742.60800000000006</v>
      </c>
      <c r="W46" s="17">
        <f t="shared" si="32"/>
        <v>275.04000000000002</v>
      </c>
      <c r="X46" s="4">
        <f t="shared" si="33"/>
        <v>550.08000000000004</v>
      </c>
      <c r="Y46" s="18">
        <f t="shared" si="34"/>
        <v>825.12</v>
      </c>
      <c r="AA46" s="17">
        <f t="shared" si="18"/>
        <v>165.78800000000001</v>
      </c>
      <c r="AB46" s="4">
        <f t="shared" si="19"/>
        <v>331.57600000000002</v>
      </c>
      <c r="AC46" s="18">
        <f t="shared" si="20"/>
        <v>497.36400000000003</v>
      </c>
    </row>
    <row r="47" spans="1:29" s="29" customFormat="1" x14ac:dyDescent="0.25">
      <c r="A47" s="3"/>
      <c r="B47" s="2" t="s">
        <v>269</v>
      </c>
      <c r="C47" s="2"/>
      <c r="D47" s="5">
        <v>2445</v>
      </c>
      <c r="E47" s="2">
        <v>550</v>
      </c>
      <c r="F47" s="2"/>
      <c r="G47" s="17">
        <f t="shared" si="21"/>
        <v>75.795000000000002</v>
      </c>
      <c r="H47" s="4">
        <f t="shared" si="22"/>
        <v>151.59</v>
      </c>
      <c r="I47" s="18">
        <f t="shared" si="23"/>
        <v>227.38500000000002</v>
      </c>
      <c r="J47" s="2"/>
      <c r="K47" s="17">
        <f t="shared" si="24"/>
        <v>207.82500000000002</v>
      </c>
      <c r="L47" s="4">
        <f t="shared" si="25"/>
        <v>415.65000000000003</v>
      </c>
      <c r="M47" s="18">
        <f t="shared" si="26"/>
        <v>623.47500000000002</v>
      </c>
      <c r="O47" s="17">
        <f t="shared" si="35"/>
        <v>207.82500000000002</v>
      </c>
      <c r="P47" s="4">
        <f t="shared" si="35"/>
        <v>207.82500000000002</v>
      </c>
      <c r="Q47" s="18">
        <f t="shared" si="35"/>
        <v>207.82500000000002</v>
      </c>
      <c r="S47" s="17">
        <f t="shared" si="29"/>
        <v>198.04500000000002</v>
      </c>
      <c r="T47" s="4">
        <f t="shared" si="30"/>
        <v>396.09000000000003</v>
      </c>
      <c r="U47" s="18">
        <f t="shared" si="31"/>
        <v>594.13499999999999</v>
      </c>
      <c r="W47" s="17">
        <f t="shared" si="32"/>
        <v>220.05</v>
      </c>
      <c r="X47" s="4">
        <f t="shared" si="33"/>
        <v>440.1</v>
      </c>
      <c r="Y47" s="18">
        <f t="shared" si="34"/>
        <v>660.15</v>
      </c>
      <c r="AA47" s="17">
        <f t="shared" si="18"/>
        <v>132.64125000000001</v>
      </c>
      <c r="AB47" s="4">
        <f t="shared" si="19"/>
        <v>265.28250000000003</v>
      </c>
      <c r="AC47" s="18">
        <f t="shared" si="20"/>
        <v>397.92375000000004</v>
      </c>
    </row>
    <row r="48" spans="1:29" s="29" customFormat="1" x14ac:dyDescent="0.25">
      <c r="A48" s="3"/>
      <c r="B48" s="2" t="s">
        <v>270</v>
      </c>
      <c r="C48" s="2"/>
      <c r="D48" s="5">
        <v>2003</v>
      </c>
      <c r="E48" s="2">
        <v>550</v>
      </c>
      <c r="F48" s="2"/>
      <c r="G48" s="17">
        <f t="shared" si="21"/>
        <v>62.092999999999996</v>
      </c>
      <c r="H48" s="4">
        <f t="shared" si="22"/>
        <v>124.18599999999999</v>
      </c>
      <c r="I48" s="18">
        <f t="shared" si="23"/>
        <v>186.27899999999997</v>
      </c>
      <c r="J48" s="2"/>
      <c r="K48" s="17">
        <f t="shared" si="24"/>
        <v>170.255</v>
      </c>
      <c r="L48" s="4">
        <f t="shared" si="25"/>
        <v>340.51</v>
      </c>
      <c r="M48" s="18">
        <f t="shared" si="26"/>
        <v>510.76499999999999</v>
      </c>
      <c r="O48" s="17">
        <f t="shared" si="35"/>
        <v>170.255</v>
      </c>
      <c r="P48" s="4">
        <f t="shared" si="35"/>
        <v>170.255</v>
      </c>
      <c r="Q48" s="18">
        <f t="shared" si="35"/>
        <v>170.255</v>
      </c>
      <c r="S48" s="17">
        <f t="shared" si="29"/>
        <v>162.24300000000002</v>
      </c>
      <c r="T48" s="4">
        <f t="shared" si="30"/>
        <v>324.48600000000005</v>
      </c>
      <c r="U48" s="18">
        <f t="shared" si="31"/>
        <v>486.72899999999998</v>
      </c>
      <c r="W48" s="17">
        <f t="shared" si="32"/>
        <v>180.27</v>
      </c>
      <c r="X48" s="4">
        <f t="shared" si="33"/>
        <v>360.54</v>
      </c>
      <c r="Y48" s="18">
        <f t="shared" si="34"/>
        <v>540.80999999999995</v>
      </c>
      <c r="AA48" s="17">
        <f t="shared" si="18"/>
        <v>108.66274999999999</v>
      </c>
      <c r="AB48" s="4">
        <f t="shared" si="19"/>
        <v>217.32549999999998</v>
      </c>
      <c r="AC48" s="18">
        <f t="shared" si="20"/>
        <v>325.98824999999994</v>
      </c>
    </row>
    <row r="49" spans="1:29" s="29" customFormat="1" x14ac:dyDescent="0.25">
      <c r="A49" s="3"/>
      <c r="B49" s="2" t="s">
        <v>271</v>
      </c>
      <c r="C49" s="2"/>
      <c r="D49" s="5">
        <v>3152</v>
      </c>
      <c r="E49" s="2">
        <v>550</v>
      </c>
      <c r="F49" s="2"/>
      <c r="G49" s="17">
        <f t="shared" si="21"/>
        <v>97.712000000000003</v>
      </c>
      <c r="H49" s="4">
        <f t="shared" si="22"/>
        <v>195.42400000000001</v>
      </c>
      <c r="I49" s="18">
        <f t="shared" si="23"/>
        <v>293.13599999999997</v>
      </c>
      <c r="J49" s="2"/>
      <c r="K49" s="17">
        <f t="shared" si="24"/>
        <v>267.92</v>
      </c>
      <c r="L49" s="4">
        <f t="shared" si="25"/>
        <v>535.84</v>
      </c>
      <c r="M49" s="18">
        <f t="shared" si="26"/>
        <v>803.75999999999988</v>
      </c>
      <c r="O49" s="17">
        <f t="shared" si="35"/>
        <v>267.92</v>
      </c>
      <c r="P49" s="4">
        <f t="shared" si="35"/>
        <v>267.92</v>
      </c>
      <c r="Q49" s="18">
        <f t="shared" si="35"/>
        <v>267.92</v>
      </c>
      <c r="S49" s="17">
        <f t="shared" si="29"/>
        <v>255.31200000000004</v>
      </c>
      <c r="T49" s="4">
        <f t="shared" si="30"/>
        <v>510.62400000000008</v>
      </c>
      <c r="U49" s="18">
        <f t="shared" si="31"/>
        <v>765.93600000000004</v>
      </c>
      <c r="W49" s="17">
        <f t="shared" si="32"/>
        <v>283.68</v>
      </c>
      <c r="X49" s="4">
        <f t="shared" si="33"/>
        <v>567.36</v>
      </c>
      <c r="Y49" s="18">
        <f t="shared" si="34"/>
        <v>851.04000000000008</v>
      </c>
      <c r="AA49" s="17">
        <f t="shared" si="18"/>
        <v>170.99600000000001</v>
      </c>
      <c r="AB49" s="4">
        <f t="shared" si="19"/>
        <v>341.99200000000002</v>
      </c>
      <c r="AC49" s="18">
        <f t="shared" si="20"/>
        <v>512.98799999999994</v>
      </c>
    </row>
    <row r="50" spans="1:29" s="29" customFormat="1" x14ac:dyDescent="0.25">
      <c r="A50" s="3"/>
      <c r="B50" s="2" t="s">
        <v>272</v>
      </c>
      <c r="C50" s="2"/>
      <c r="D50" s="5">
        <v>2672</v>
      </c>
      <c r="E50" s="2">
        <v>550</v>
      </c>
      <c r="F50" s="2"/>
      <c r="G50" s="17">
        <f t="shared" si="21"/>
        <v>82.832000000000008</v>
      </c>
      <c r="H50" s="4">
        <f t="shared" si="22"/>
        <v>165.66400000000002</v>
      </c>
      <c r="I50" s="18">
        <f t="shared" si="23"/>
        <v>248.49600000000001</v>
      </c>
      <c r="J50" s="2"/>
      <c r="K50" s="17">
        <f t="shared" si="24"/>
        <v>227.12</v>
      </c>
      <c r="L50" s="4">
        <f t="shared" si="25"/>
        <v>454.24</v>
      </c>
      <c r="M50" s="18">
        <f t="shared" si="26"/>
        <v>681.3599999999999</v>
      </c>
      <c r="O50" s="17">
        <f t="shared" si="35"/>
        <v>227.12</v>
      </c>
      <c r="P50" s="4">
        <f t="shared" si="35"/>
        <v>227.12</v>
      </c>
      <c r="Q50" s="18">
        <f t="shared" si="35"/>
        <v>227.12</v>
      </c>
      <c r="S50" s="17">
        <f t="shared" si="29"/>
        <v>216.43200000000002</v>
      </c>
      <c r="T50" s="4">
        <f t="shared" si="30"/>
        <v>432.86400000000003</v>
      </c>
      <c r="U50" s="18">
        <f t="shared" si="31"/>
        <v>649.29600000000005</v>
      </c>
      <c r="W50" s="17">
        <f t="shared" si="32"/>
        <v>240.48000000000002</v>
      </c>
      <c r="X50" s="4">
        <f t="shared" si="33"/>
        <v>480.96000000000004</v>
      </c>
      <c r="Y50" s="18">
        <f t="shared" si="34"/>
        <v>721.44</v>
      </c>
      <c r="AA50" s="17">
        <f t="shared" si="18"/>
        <v>144.95600000000002</v>
      </c>
      <c r="AB50" s="4">
        <f t="shared" si="19"/>
        <v>289.91200000000003</v>
      </c>
      <c r="AC50" s="18">
        <f t="shared" si="20"/>
        <v>434.86800000000005</v>
      </c>
    </row>
    <row r="51" spans="1:29" x14ac:dyDescent="0.25">
      <c r="G51" s="14"/>
      <c r="H51" s="15"/>
      <c r="I51" s="16"/>
      <c r="K51" s="14"/>
      <c r="L51" s="15"/>
      <c r="M51" s="16"/>
      <c r="O51" s="14"/>
      <c r="P51" s="15"/>
      <c r="Q51" s="16"/>
      <c r="S51" s="14"/>
      <c r="T51" s="15"/>
      <c r="U51" s="16"/>
      <c r="W51" s="14"/>
      <c r="X51" s="15"/>
      <c r="Y51" s="16"/>
      <c r="AA51" s="14"/>
      <c r="AB51" s="15"/>
      <c r="AC51" s="16"/>
    </row>
    <row r="52" spans="1:29" x14ac:dyDescent="0.25">
      <c r="A52" s="1">
        <v>73721</v>
      </c>
      <c r="B52" s="1" t="s">
        <v>16</v>
      </c>
      <c r="D52" s="19">
        <v>2610</v>
      </c>
      <c r="E52" s="1">
        <v>550</v>
      </c>
      <c r="G52" s="17">
        <f t="shared" ref="G52:G71" si="36">+$D52*0.31*0.1</f>
        <v>80.910000000000011</v>
      </c>
      <c r="H52" s="4">
        <f t="shared" ref="H52:H71" si="37">+$D52*0.31*0.2</f>
        <v>161.82000000000002</v>
      </c>
      <c r="I52" s="18">
        <f t="shared" ref="I52:I71" si="38">+$D52*0.31*0.3</f>
        <v>242.73</v>
      </c>
      <c r="J52" s="2"/>
      <c r="K52" s="17">
        <f t="shared" ref="K52:K71" si="39">+$D52*0.85*0.1</f>
        <v>221.85000000000002</v>
      </c>
      <c r="L52" s="4">
        <f t="shared" ref="L52:L71" si="40">+$D52*0.85*0.2</f>
        <v>443.70000000000005</v>
      </c>
      <c r="M52" s="18">
        <f t="shared" ref="M52:M71" si="41">+$D52*0.85*0.3</f>
        <v>665.55</v>
      </c>
      <c r="O52" s="17">
        <f t="shared" ref="O52:Q67" si="42">+$D52*0.85*0.1</f>
        <v>221.85000000000002</v>
      </c>
      <c r="P52" s="4">
        <f t="shared" si="42"/>
        <v>221.85000000000002</v>
      </c>
      <c r="Q52" s="18">
        <f t="shared" si="42"/>
        <v>221.85000000000002</v>
      </c>
      <c r="S52" s="17">
        <f t="shared" ref="S52:S71" si="43">+$D52*0.81*0.1</f>
        <v>211.41000000000005</v>
      </c>
      <c r="T52" s="4">
        <f t="shared" ref="T52:T71" si="44">+$D52*0.81*0.2</f>
        <v>422.82000000000011</v>
      </c>
      <c r="U52" s="18">
        <f t="shared" ref="U52:U71" si="45">+$D52*0.81*0.3</f>
        <v>634.23000000000013</v>
      </c>
      <c r="W52" s="17">
        <f t="shared" ref="W52:W71" si="46">+$D52*0.9*0.1</f>
        <v>234.9</v>
      </c>
      <c r="X52" s="4">
        <f t="shared" ref="X52:X71" si="47">+$D52*0.9*0.2</f>
        <v>469.8</v>
      </c>
      <c r="Y52" s="18">
        <f t="shared" ref="Y52:Y71" si="48">+$D52*0.9*0.3</f>
        <v>704.69999999999993</v>
      </c>
      <c r="AA52" s="17">
        <f t="shared" ref="AA52:AA71" si="49">+$D52*0.31*1.75*0.1</f>
        <v>141.5925</v>
      </c>
      <c r="AB52" s="4">
        <f t="shared" ref="AB52:AB71" si="50">+$D52*0.31*1.75*0.2</f>
        <v>283.185</v>
      </c>
      <c r="AC52" s="18">
        <f t="shared" ref="AC52:AC71" si="51">+$D52*0.31*1.75*0.3</f>
        <v>424.77749999999997</v>
      </c>
    </row>
    <row r="53" spans="1:29" x14ac:dyDescent="0.25">
      <c r="A53" s="1">
        <v>72148</v>
      </c>
      <c r="B53" s="1" t="s">
        <v>20</v>
      </c>
      <c r="D53" s="19">
        <v>2520</v>
      </c>
      <c r="E53" s="1">
        <v>550</v>
      </c>
      <c r="G53" s="17">
        <f t="shared" si="36"/>
        <v>78.12</v>
      </c>
      <c r="H53" s="4">
        <f t="shared" si="37"/>
        <v>156.24</v>
      </c>
      <c r="I53" s="18">
        <f t="shared" si="38"/>
        <v>234.36</v>
      </c>
      <c r="J53" s="2"/>
      <c r="K53" s="17">
        <f t="shared" si="39"/>
        <v>214.20000000000002</v>
      </c>
      <c r="L53" s="4">
        <f t="shared" si="40"/>
        <v>428.40000000000003</v>
      </c>
      <c r="M53" s="18">
        <f t="shared" si="41"/>
        <v>642.6</v>
      </c>
      <c r="O53" s="17">
        <f t="shared" si="42"/>
        <v>214.20000000000002</v>
      </c>
      <c r="P53" s="4">
        <f t="shared" si="42"/>
        <v>214.20000000000002</v>
      </c>
      <c r="Q53" s="18">
        <f t="shared" si="42"/>
        <v>214.20000000000002</v>
      </c>
      <c r="S53" s="17">
        <f t="shared" si="43"/>
        <v>204.12</v>
      </c>
      <c r="T53" s="4">
        <f t="shared" si="44"/>
        <v>408.24</v>
      </c>
      <c r="U53" s="18">
        <f t="shared" si="45"/>
        <v>612.36</v>
      </c>
      <c r="W53" s="17">
        <f t="shared" si="46"/>
        <v>226.8</v>
      </c>
      <c r="X53" s="4">
        <f t="shared" si="47"/>
        <v>453.6</v>
      </c>
      <c r="Y53" s="18">
        <f t="shared" si="48"/>
        <v>680.4</v>
      </c>
      <c r="AA53" s="17">
        <f t="shared" si="49"/>
        <v>136.71</v>
      </c>
      <c r="AB53" s="4">
        <f t="shared" si="50"/>
        <v>273.42</v>
      </c>
      <c r="AC53" s="18">
        <f t="shared" si="51"/>
        <v>410.13000000000005</v>
      </c>
    </row>
    <row r="54" spans="1:29" x14ac:dyDescent="0.25">
      <c r="A54" s="1">
        <v>70553</v>
      </c>
      <c r="B54" s="1" t="s">
        <v>17</v>
      </c>
      <c r="D54" s="19">
        <v>2315</v>
      </c>
      <c r="E54" s="1">
        <v>550</v>
      </c>
      <c r="G54" s="17">
        <f t="shared" si="36"/>
        <v>71.765000000000001</v>
      </c>
      <c r="H54" s="4">
        <f t="shared" si="37"/>
        <v>143.53</v>
      </c>
      <c r="I54" s="18">
        <f t="shared" si="38"/>
        <v>215.29499999999999</v>
      </c>
      <c r="J54" s="2"/>
      <c r="K54" s="17">
        <f t="shared" si="39"/>
        <v>196.77500000000001</v>
      </c>
      <c r="L54" s="4">
        <f t="shared" si="40"/>
        <v>393.55</v>
      </c>
      <c r="M54" s="18">
        <f t="shared" si="41"/>
        <v>590.32499999999993</v>
      </c>
      <c r="O54" s="17">
        <f t="shared" si="42"/>
        <v>196.77500000000001</v>
      </c>
      <c r="P54" s="4">
        <f t="shared" si="42"/>
        <v>196.77500000000001</v>
      </c>
      <c r="Q54" s="18">
        <f t="shared" si="42"/>
        <v>196.77500000000001</v>
      </c>
      <c r="S54" s="17">
        <f t="shared" si="43"/>
        <v>187.51500000000001</v>
      </c>
      <c r="T54" s="4">
        <f t="shared" si="44"/>
        <v>375.03000000000003</v>
      </c>
      <c r="U54" s="18">
        <f t="shared" si="45"/>
        <v>562.54499999999996</v>
      </c>
      <c r="W54" s="17">
        <f t="shared" si="46"/>
        <v>208.35000000000002</v>
      </c>
      <c r="X54" s="4">
        <f t="shared" si="47"/>
        <v>416.70000000000005</v>
      </c>
      <c r="Y54" s="18">
        <f t="shared" si="48"/>
        <v>625.04999999999995</v>
      </c>
      <c r="AA54" s="17">
        <f t="shared" si="49"/>
        <v>125.58875</v>
      </c>
      <c r="AB54" s="4">
        <f t="shared" si="50"/>
        <v>251.17750000000001</v>
      </c>
      <c r="AC54" s="18">
        <f t="shared" si="51"/>
        <v>376.76625000000001</v>
      </c>
    </row>
    <row r="55" spans="1:29" s="29" customFormat="1" x14ac:dyDescent="0.25">
      <c r="B55" s="29" t="s">
        <v>230</v>
      </c>
      <c r="D55" s="19">
        <v>4058</v>
      </c>
      <c r="E55" s="29">
        <v>550</v>
      </c>
      <c r="G55" s="17">
        <f t="shared" si="36"/>
        <v>125.798</v>
      </c>
      <c r="H55" s="4">
        <f t="shared" si="37"/>
        <v>251.596</v>
      </c>
      <c r="I55" s="18">
        <f t="shared" si="38"/>
        <v>377.39400000000001</v>
      </c>
      <c r="J55" s="2"/>
      <c r="K55" s="17">
        <f t="shared" si="39"/>
        <v>344.93</v>
      </c>
      <c r="L55" s="4">
        <f t="shared" si="40"/>
        <v>689.86</v>
      </c>
      <c r="M55" s="18">
        <f t="shared" si="41"/>
        <v>1034.79</v>
      </c>
      <c r="O55" s="17">
        <f t="shared" si="42"/>
        <v>344.93</v>
      </c>
      <c r="P55" s="4">
        <f t="shared" si="42"/>
        <v>344.93</v>
      </c>
      <c r="Q55" s="18">
        <f t="shared" si="42"/>
        <v>344.93</v>
      </c>
      <c r="S55" s="17">
        <f t="shared" si="43"/>
        <v>328.69800000000004</v>
      </c>
      <c r="T55" s="4">
        <f t="shared" si="44"/>
        <v>657.39600000000007</v>
      </c>
      <c r="U55" s="18">
        <f t="shared" si="45"/>
        <v>986.09399999999994</v>
      </c>
      <c r="W55" s="17">
        <f t="shared" si="46"/>
        <v>365.22</v>
      </c>
      <c r="X55" s="4">
        <f t="shared" si="47"/>
        <v>730.44</v>
      </c>
      <c r="Y55" s="18">
        <f t="shared" si="48"/>
        <v>1095.6600000000001</v>
      </c>
      <c r="AA55" s="17">
        <f t="shared" si="49"/>
        <v>220.14650000000003</v>
      </c>
      <c r="AB55" s="4">
        <f t="shared" si="50"/>
        <v>440.29300000000006</v>
      </c>
      <c r="AC55" s="18">
        <f t="shared" si="51"/>
        <v>660.43950000000007</v>
      </c>
    </row>
    <row r="56" spans="1:29" x14ac:dyDescent="0.25">
      <c r="B56" s="1" t="s">
        <v>15</v>
      </c>
      <c r="D56" s="19">
        <v>3108</v>
      </c>
      <c r="E56" s="1">
        <v>550</v>
      </c>
      <c r="G56" s="17">
        <f t="shared" si="36"/>
        <v>96.348000000000013</v>
      </c>
      <c r="H56" s="4">
        <f t="shared" si="37"/>
        <v>192.69600000000003</v>
      </c>
      <c r="I56" s="18">
        <f t="shared" si="38"/>
        <v>289.04399999999998</v>
      </c>
      <c r="J56" s="2"/>
      <c r="K56" s="17">
        <f t="shared" si="39"/>
        <v>264.18</v>
      </c>
      <c r="L56" s="4">
        <f t="shared" si="40"/>
        <v>528.36</v>
      </c>
      <c r="M56" s="18">
        <f t="shared" si="41"/>
        <v>792.53999999999985</v>
      </c>
      <c r="O56" s="17">
        <f t="shared" si="42"/>
        <v>264.18</v>
      </c>
      <c r="P56" s="4">
        <f t="shared" si="42"/>
        <v>264.18</v>
      </c>
      <c r="Q56" s="18">
        <f t="shared" si="42"/>
        <v>264.18</v>
      </c>
      <c r="S56" s="17">
        <f t="shared" si="43"/>
        <v>251.74800000000002</v>
      </c>
      <c r="T56" s="4">
        <f t="shared" si="44"/>
        <v>503.49600000000004</v>
      </c>
      <c r="U56" s="18">
        <f t="shared" si="45"/>
        <v>755.24400000000003</v>
      </c>
      <c r="W56" s="17">
        <f t="shared" si="46"/>
        <v>279.72000000000003</v>
      </c>
      <c r="X56" s="4">
        <f t="shared" si="47"/>
        <v>559.44000000000005</v>
      </c>
      <c r="Y56" s="18">
        <f t="shared" si="48"/>
        <v>839.16000000000008</v>
      </c>
      <c r="AA56" s="17">
        <f t="shared" si="49"/>
        <v>168.60900000000004</v>
      </c>
      <c r="AB56" s="4">
        <f t="shared" si="50"/>
        <v>337.21800000000007</v>
      </c>
      <c r="AC56" s="18">
        <f t="shared" si="51"/>
        <v>505.827</v>
      </c>
    </row>
    <row r="57" spans="1:29" x14ac:dyDescent="0.25">
      <c r="B57" s="1" t="s">
        <v>18</v>
      </c>
      <c r="D57" s="19">
        <v>3204</v>
      </c>
      <c r="E57" s="1">
        <v>550</v>
      </c>
      <c r="G57" s="17">
        <f t="shared" si="36"/>
        <v>99.324000000000012</v>
      </c>
      <c r="H57" s="4">
        <f t="shared" si="37"/>
        <v>198.64800000000002</v>
      </c>
      <c r="I57" s="18">
        <f t="shared" si="38"/>
        <v>297.97199999999998</v>
      </c>
      <c r="J57" s="2"/>
      <c r="K57" s="17">
        <f t="shared" si="39"/>
        <v>272.34000000000003</v>
      </c>
      <c r="L57" s="4">
        <f t="shared" si="40"/>
        <v>544.68000000000006</v>
      </c>
      <c r="M57" s="18">
        <f t="shared" si="41"/>
        <v>817.02</v>
      </c>
      <c r="O57" s="17">
        <f t="shared" si="42"/>
        <v>272.34000000000003</v>
      </c>
      <c r="P57" s="4">
        <f t="shared" si="42"/>
        <v>272.34000000000003</v>
      </c>
      <c r="Q57" s="18">
        <f t="shared" si="42"/>
        <v>272.34000000000003</v>
      </c>
      <c r="S57" s="17">
        <f t="shared" si="43"/>
        <v>259.52400000000006</v>
      </c>
      <c r="T57" s="4">
        <f t="shared" si="44"/>
        <v>519.04800000000012</v>
      </c>
      <c r="U57" s="18">
        <f t="shared" si="45"/>
        <v>778.572</v>
      </c>
      <c r="W57" s="17">
        <f t="shared" si="46"/>
        <v>288.36</v>
      </c>
      <c r="X57" s="4">
        <f t="shared" si="47"/>
        <v>576.72</v>
      </c>
      <c r="Y57" s="18">
        <f t="shared" si="48"/>
        <v>865.07999999999993</v>
      </c>
      <c r="AA57" s="17">
        <f t="shared" si="49"/>
        <v>173.81700000000001</v>
      </c>
      <c r="AB57" s="4">
        <f t="shared" si="50"/>
        <v>347.63400000000001</v>
      </c>
      <c r="AC57" s="18">
        <f t="shared" si="51"/>
        <v>521.45100000000002</v>
      </c>
    </row>
    <row r="58" spans="1:29" x14ac:dyDescent="0.25">
      <c r="B58" s="1" t="s">
        <v>19</v>
      </c>
      <c r="D58" s="19">
        <v>2960</v>
      </c>
      <c r="E58" s="1">
        <v>550</v>
      </c>
      <c r="G58" s="17">
        <f t="shared" si="36"/>
        <v>91.76</v>
      </c>
      <c r="H58" s="4">
        <f t="shared" si="37"/>
        <v>183.52</v>
      </c>
      <c r="I58" s="18">
        <f t="shared" si="38"/>
        <v>275.27999999999997</v>
      </c>
      <c r="J58" s="2"/>
      <c r="K58" s="17">
        <f t="shared" si="39"/>
        <v>251.60000000000002</v>
      </c>
      <c r="L58" s="4">
        <f t="shared" si="40"/>
        <v>503.20000000000005</v>
      </c>
      <c r="M58" s="18">
        <f t="shared" si="41"/>
        <v>754.8</v>
      </c>
      <c r="O58" s="17">
        <f t="shared" si="42"/>
        <v>251.60000000000002</v>
      </c>
      <c r="P58" s="4">
        <f t="shared" si="42"/>
        <v>251.60000000000002</v>
      </c>
      <c r="Q58" s="18">
        <f t="shared" si="42"/>
        <v>251.60000000000002</v>
      </c>
      <c r="S58" s="17">
        <f t="shared" si="43"/>
        <v>239.76000000000005</v>
      </c>
      <c r="T58" s="4">
        <f t="shared" si="44"/>
        <v>479.5200000000001</v>
      </c>
      <c r="U58" s="18">
        <f t="shared" si="45"/>
        <v>719.28000000000009</v>
      </c>
      <c r="W58" s="17">
        <f t="shared" si="46"/>
        <v>266.40000000000003</v>
      </c>
      <c r="X58" s="4">
        <f t="shared" si="47"/>
        <v>532.80000000000007</v>
      </c>
      <c r="Y58" s="18">
        <f t="shared" si="48"/>
        <v>799.19999999999993</v>
      </c>
      <c r="AA58" s="17">
        <f t="shared" si="49"/>
        <v>160.58000000000001</v>
      </c>
      <c r="AB58" s="4">
        <f t="shared" si="50"/>
        <v>321.16000000000003</v>
      </c>
      <c r="AC58" s="18">
        <f t="shared" si="51"/>
        <v>481.73999999999995</v>
      </c>
    </row>
    <row r="59" spans="1:29" x14ac:dyDescent="0.25">
      <c r="B59" s="1" t="s">
        <v>200</v>
      </c>
      <c r="D59" s="19">
        <v>3149</v>
      </c>
      <c r="E59" s="1">
        <v>550</v>
      </c>
      <c r="G59" s="17">
        <f t="shared" si="36"/>
        <v>97.619</v>
      </c>
      <c r="H59" s="4">
        <f t="shared" si="37"/>
        <v>195.238</v>
      </c>
      <c r="I59" s="18">
        <f t="shared" si="38"/>
        <v>292.85699999999997</v>
      </c>
      <c r="J59" s="2"/>
      <c r="K59" s="17">
        <f t="shared" si="39"/>
        <v>267.66500000000002</v>
      </c>
      <c r="L59" s="4">
        <f t="shared" si="40"/>
        <v>535.33000000000004</v>
      </c>
      <c r="M59" s="18">
        <f t="shared" si="41"/>
        <v>802.995</v>
      </c>
      <c r="O59" s="17">
        <f t="shared" si="42"/>
        <v>267.66500000000002</v>
      </c>
      <c r="P59" s="4">
        <f t="shared" si="42"/>
        <v>267.66500000000002</v>
      </c>
      <c r="Q59" s="18">
        <f t="shared" si="42"/>
        <v>267.66500000000002</v>
      </c>
      <c r="S59" s="17">
        <f t="shared" si="43"/>
        <v>255.06900000000002</v>
      </c>
      <c r="T59" s="4">
        <f t="shared" si="44"/>
        <v>510.13800000000003</v>
      </c>
      <c r="U59" s="18">
        <f t="shared" si="45"/>
        <v>765.20699999999999</v>
      </c>
      <c r="W59" s="17">
        <f t="shared" si="46"/>
        <v>283.41000000000003</v>
      </c>
      <c r="X59" s="4">
        <f t="shared" si="47"/>
        <v>566.82000000000005</v>
      </c>
      <c r="Y59" s="18">
        <f t="shared" si="48"/>
        <v>850.2299999999999</v>
      </c>
      <c r="AA59" s="17">
        <f t="shared" si="49"/>
        <v>170.83325000000002</v>
      </c>
      <c r="AB59" s="4">
        <f t="shared" si="50"/>
        <v>341.66650000000004</v>
      </c>
      <c r="AC59" s="18">
        <f t="shared" si="51"/>
        <v>512.49974999999995</v>
      </c>
    </row>
    <row r="60" spans="1:29" x14ac:dyDescent="0.25">
      <c r="B60" s="1" t="s">
        <v>201</v>
      </c>
      <c r="D60" s="19">
        <v>3204</v>
      </c>
      <c r="E60" s="1">
        <v>550</v>
      </c>
      <c r="G60" s="17">
        <f t="shared" si="36"/>
        <v>99.324000000000012</v>
      </c>
      <c r="H60" s="4">
        <f t="shared" si="37"/>
        <v>198.64800000000002</v>
      </c>
      <c r="I60" s="18">
        <f t="shared" si="38"/>
        <v>297.97199999999998</v>
      </c>
      <c r="J60" s="2"/>
      <c r="K60" s="17">
        <f t="shared" si="39"/>
        <v>272.34000000000003</v>
      </c>
      <c r="L60" s="4">
        <f t="shared" si="40"/>
        <v>544.68000000000006</v>
      </c>
      <c r="M60" s="18">
        <f t="shared" si="41"/>
        <v>817.02</v>
      </c>
      <c r="O60" s="17">
        <f t="shared" si="42"/>
        <v>272.34000000000003</v>
      </c>
      <c r="P60" s="4">
        <f t="shared" si="42"/>
        <v>272.34000000000003</v>
      </c>
      <c r="Q60" s="18">
        <f t="shared" si="42"/>
        <v>272.34000000000003</v>
      </c>
      <c r="S60" s="17">
        <f t="shared" si="43"/>
        <v>259.52400000000006</v>
      </c>
      <c r="T60" s="4">
        <f t="shared" si="44"/>
        <v>519.04800000000012</v>
      </c>
      <c r="U60" s="18">
        <f t="shared" si="45"/>
        <v>778.572</v>
      </c>
      <c r="W60" s="17">
        <f t="shared" si="46"/>
        <v>288.36</v>
      </c>
      <c r="X60" s="4">
        <f t="shared" si="47"/>
        <v>576.72</v>
      </c>
      <c r="Y60" s="18">
        <f t="shared" si="48"/>
        <v>865.07999999999993</v>
      </c>
      <c r="AA60" s="17">
        <f t="shared" si="49"/>
        <v>173.81700000000001</v>
      </c>
      <c r="AB60" s="4">
        <f t="shared" si="50"/>
        <v>347.63400000000001</v>
      </c>
      <c r="AC60" s="18">
        <f t="shared" si="51"/>
        <v>521.45100000000002</v>
      </c>
    </row>
    <row r="61" spans="1:29" s="29" customFormat="1" x14ac:dyDescent="0.25">
      <c r="B61" s="29" t="s">
        <v>231</v>
      </c>
      <c r="D61" s="19">
        <v>3149</v>
      </c>
      <c r="E61" s="29">
        <v>550</v>
      </c>
      <c r="G61" s="17">
        <f t="shared" si="36"/>
        <v>97.619</v>
      </c>
      <c r="H61" s="4">
        <f t="shared" si="37"/>
        <v>195.238</v>
      </c>
      <c r="I61" s="18">
        <f t="shared" si="38"/>
        <v>292.85699999999997</v>
      </c>
      <c r="J61" s="2"/>
      <c r="K61" s="17">
        <f t="shared" si="39"/>
        <v>267.66500000000002</v>
      </c>
      <c r="L61" s="4">
        <f t="shared" si="40"/>
        <v>535.33000000000004</v>
      </c>
      <c r="M61" s="18">
        <f t="shared" si="41"/>
        <v>802.995</v>
      </c>
      <c r="O61" s="17">
        <f t="shared" si="42"/>
        <v>267.66500000000002</v>
      </c>
      <c r="P61" s="4">
        <f t="shared" si="42"/>
        <v>267.66500000000002</v>
      </c>
      <c r="Q61" s="18">
        <f t="shared" si="42"/>
        <v>267.66500000000002</v>
      </c>
      <c r="S61" s="17">
        <f t="shared" si="43"/>
        <v>255.06900000000002</v>
      </c>
      <c r="T61" s="4">
        <f t="shared" si="44"/>
        <v>510.13800000000003</v>
      </c>
      <c r="U61" s="18">
        <f t="shared" si="45"/>
        <v>765.20699999999999</v>
      </c>
      <c r="W61" s="17">
        <f t="shared" si="46"/>
        <v>283.41000000000003</v>
      </c>
      <c r="X61" s="4">
        <f t="shared" si="47"/>
        <v>566.82000000000005</v>
      </c>
      <c r="Y61" s="18">
        <f t="shared" si="48"/>
        <v>850.2299999999999</v>
      </c>
      <c r="AA61" s="17">
        <f t="shared" si="49"/>
        <v>170.83325000000002</v>
      </c>
      <c r="AB61" s="4">
        <f t="shared" si="50"/>
        <v>341.66650000000004</v>
      </c>
      <c r="AC61" s="18">
        <f t="shared" si="51"/>
        <v>512.49974999999995</v>
      </c>
    </row>
    <row r="62" spans="1:29" x14ac:dyDescent="0.25">
      <c r="B62" s="1" t="s">
        <v>202</v>
      </c>
      <c r="D62" s="19">
        <v>3204</v>
      </c>
      <c r="E62" s="1">
        <v>550</v>
      </c>
      <c r="G62" s="17">
        <f t="shared" si="36"/>
        <v>99.324000000000012</v>
      </c>
      <c r="H62" s="4">
        <f t="shared" si="37"/>
        <v>198.64800000000002</v>
      </c>
      <c r="I62" s="18">
        <f t="shared" si="38"/>
        <v>297.97199999999998</v>
      </c>
      <c r="J62" s="2"/>
      <c r="K62" s="17">
        <f t="shared" si="39"/>
        <v>272.34000000000003</v>
      </c>
      <c r="L62" s="4">
        <f t="shared" si="40"/>
        <v>544.68000000000006</v>
      </c>
      <c r="M62" s="18">
        <f t="shared" si="41"/>
        <v>817.02</v>
      </c>
      <c r="O62" s="17">
        <f t="shared" si="42"/>
        <v>272.34000000000003</v>
      </c>
      <c r="P62" s="4">
        <f t="shared" si="42"/>
        <v>272.34000000000003</v>
      </c>
      <c r="Q62" s="18">
        <f t="shared" si="42"/>
        <v>272.34000000000003</v>
      </c>
      <c r="S62" s="17">
        <f t="shared" si="43"/>
        <v>259.52400000000006</v>
      </c>
      <c r="T62" s="4">
        <f t="shared" si="44"/>
        <v>519.04800000000012</v>
      </c>
      <c r="U62" s="18">
        <f t="shared" si="45"/>
        <v>778.572</v>
      </c>
      <c r="W62" s="17">
        <f t="shared" si="46"/>
        <v>288.36</v>
      </c>
      <c r="X62" s="4">
        <f t="shared" si="47"/>
        <v>576.72</v>
      </c>
      <c r="Y62" s="18">
        <f t="shared" si="48"/>
        <v>865.07999999999993</v>
      </c>
      <c r="AA62" s="17">
        <f t="shared" si="49"/>
        <v>173.81700000000001</v>
      </c>
      <c r="AB62" s="4">
        <f t="shared" si="50"/>
        <v>347.63400000000001</v>
      </c>
      <c r="AC62" s="18">
        <f t="shared" si="51"/>
        <v>521.45100000000002</v>
      </c>
    </row>
    <row r="63" spans="1:29" x14ac:dyDescent="0.25">
      <c r="B63" s="1" t="s">
        <v>203</v>
      </c>
      <c r="D63" s="19">
        <v>2328</v>
      </c>
      <c r="E63" s="1">
        <v>550</v>
      </c>
      <c r="G63" s="17">
        <f t="shared" si="36"/>
        <v>72.167999999999992</v>
      </c>
      <c r="H63" s="4">
        <f t="shared" si="37"/>
        <v>144.33599999999998</v>
      </c>
      <c r="I63" s="18">
        <f t="shared" si="38"/>
        <v>216.50399999999999</v>
      </c>
      <c r="J63" s="2"/>
      <c r="K63" s="17">
        <f t="shared" si="39"/>
        <v>197.88</v>
      </c>
      <c r="L63" s="4">
        <f t="shared" si="40"/>
        <v>395.76</v>
      </c>
      <c r="M63" s="18">
        <f t="shared" si="41"/>
        <v>593.64</v>
      </c>
      <c r="O63" s="17">
        <f t="shared" si="42"/>
        <v>197.88</v>
      </c>
      <c r="P63" s="4">
        <f t="shared" si="42"/>
        <v>197.88</v>
      </c>
      <c r="Q63" s="18">
        <f t="shared" si="42"/>
        <v>197.88</v>
      </c>
      <c r="S63" s="17">
        <f t="shared" si="43"/>
        <v>188.56800000000001</v>
      </c>
      <c r="T63" s="4">
        <f t="shared" si="44"/>
        <v>377.13600000000002</v>
      </c>
      <c r="U63" s="18">
        <f t="shared" si="45"/>
        <v>565.70399999999995</v>
      </c>
      <c r="W63" s="17">
        <f t="shared" si="46"/>
        <v>209.52000000000004</v>
      </c>
      <c r="X63" s="4">
        <f t="shared" si="47"/>
        <v>419.04000000000008</v>
      </c>
      <c r="Y63" s="18">
        <f t="shared" si="48"/>
        <v>628.56000000000006</v>
      </c>
      <c r="AA63" s="17">
        <f t="shared" si="49"/>
        <v>126.29399999999998</v>
      </c>
      <c r="AB63" s="4">
        <f t="shared" si="50"/>
        <v>252.58799999999997</v>
      </c>
      <c r="AC63" s="18">
        <f t="shared" si="51"/>
        <v>378.88199999999995</v>
      </c>
    </row>
    <row r="64" spans="1:29" s="29" customFormat="1" x14ac:dyDescent="0.25">
      <c r="B64" s="29" t="s">
        <v>229</v>
      </c>
      <c r="D64" s="19">
        <v>2702</v>
      </c>
      <c r="E64" s="29">
        <v>550</v>
      </c>
      <c r="G64" s="17">
        <f t="shared" si="36"/>
        <v>83.762</v>
      </c>
      <c r="H64" s="4">
        <f t="shared" si="37"/>
        <v>167.524</v>
      </c>
      <c r="I64" s="18">
        <f t="shared" si="38"/>
        <v>251.286</v>
      </c>
      <c r="J64" s="2"/>
      <c r="K64" s="17">
        <f t="shared" si="39"/>
        <v>229.67</v>
      </c>
      <c r="L64" s="4">
        <f t="shared" si="40"/>
        <v>459.34</v>
      </c>
      <c r="M64" s="18">
        <f t="shared" si="41"/>
        <v>689.00999999999988</v>
      </c>
      <c r="O64" s="17">
        <f t="shared" si="42"/>
        <v>229.67</v>
      </c>
      <c r="P64" s="4">
        <f t="shared" si="42"/>
        <v>229.67</v>
      </c>
      <c r="Q64" s="18">
        <f t="shared" si="42"/>
        <v>229.67</v>
      </c>
      <c r="S64" s="17">
        <f t="shared" si="43"/>
        <v>218.86200000000005</v>
      </c>
      <c r="T64" s="4">
        <f t="shared" si="44"/>
        <v>437.7240000000001</v>
      </c>
      <c r="U64" s="18">
        <f t="shared" si="45"/>
        <v>656.58600000000013</v>
      </c>
      <c r="W64" s="17">
        <f t="shared" si="46"/>
        <v>243.18000000000004</v>
      </c>
      <c r="X64" s="4">
        <f t="shared" si="47"/>
        <v>486.36000000000007</v>
      </c>
      <c r="Y64" s="18">
        <f t="shared" si="48"/>
        <v>729.54000000000008</v>
      </c>
      <c r="AA64" s="17">
        <f t="shared" si="49"/>
        <v>146.58350000000002</v>
      </c>
      <c r="AB64" s="4">
        <f t="shared" si="50"/>
        <v>293.16700000000003</v>
      </c>
      <c r="AC64" s="18">
        <f t="shared" si="51"/>
        <v>439.75049999999999</v>
      </c>
    </row>
    <row r="65" spans="1:29" s="29" customFormat="1" x14ac:dyDescent="0.25">
      <c r="B65" s="29" t="s">
        <v>232</v>
      </c>
      <c r="D65" s="19">
        <v>2558</v>
      </c>
      <c r="E65" s="29">
        <v>550</v>
      </c>
      <c r="G65" s="17">
        <f t="shared" si="36"/>
        <v>79.298000000000002</v>
      </c>
      <c r="H65" s="4">
        <f t="shared" si="37"/>
        <v>158.596</v>
      </c>
      <c r="I65" s="18">
        <f t="shared" si="38"/>
        <v>237.89400000000001</v>
      </c>
      <c r="J65" s="2"/>
      <c r="K65" s="17">
        <f t="shared" si="39"/>
        <v>217.42999999999998</v>
      </c>
      <c r="L65" s="4">
        <f t="shared" si="40"/>
        <v>434.85999999999996</v>
      </c>
      <c r="M65" s="18">
        <f t="shared" si="41"/>
        <v>652.28999999999985</v>
      </c>
      <c r="O65" s="17">
        <f t="shared" si="42"/>
        <v>217.42999999999998</v>
      </c>
      <c r="P65" s="4">
        <f t="shared" si="42"/>
        <v>217.42999999999998</v>
      </c>
      <c r="Q65" s="18">
        <f t="shared" si="42"/>
        <v>217.42999999999998</v>
      </c>
      <c r="S65" s="17">
        <f t="shared" si="43"/>
        <v>207.19800000000001</v>
      </c>
      <c r="T65" s="4">
        <f t="shared" si="44"/>
        <v>414.39600000000002</v>
      </c>
      <c r="U65" s="18">
        <f t="shared" si="45"/>
        <v>621.59399999999994</v>
      </c>
      <c r="W65" s="17">
        <f t="shared" si="46"/>
        <v>230.22000000000003</v>
      </c>
      <c r="X65" s="4">
        <f t="shared" si="47"/>
        <v>460.44000000000005</v>
      </c>
      <c r="Y65" s="18">
        <f t="shared" si="48"/>
        <v>690.66000000000008</v>
      </c>
      <c r="AA65" s="17">
        <f t="shared" si="49"/>
        <v>138.77150000000003</v>
      </c>
      <c r="AB65" s="4">
        <f t="shared" si="50"/>
        <v>277.54300000000006</v>
      </c>
      <c r="AC65" s="18">
        <f t="shared" si="51"/>
        <v>416.31450000000001</v>
      </c>
    </row>
    <row r="66" spans="1:29" s="29" customFormat="1" x14ac:dyDescent="0.25">
      <c r="B66" s="2" t="s">
        <v>236</v>
      </c>
      <c r="D66" s="19">
        <v>3538</v>
      </c>
      <c r="E66" s="29">
        <v>550</v>
      </c>
      <c r="G66" s="17">
        <f t="shared" si="36"/>
        <v>109.678</v>
      </c>
      <c r="H66" s="4">
        <f t="shared" si="37"/>
        <v>219.35599999999999</v>
      </c>
      <c r="I66" s="18">
        <f t="shared" si="38"/>
        <v>329.03399999999999</v>
      </c>
      <c r="J66" s="2"/>
      <c r="K66" s="17">
        <f t="shared" si="39"/>
        <v>300.72999999999996</v>
      </c>
      <c r="L66" s="4">
        <f t="shared" si="40"/>
        <v>601.45999999999992</v>
      </c>
      <c r="M66" s="18">
        <f t="shared" si="41"/>
        <v>902.18999999999994</v>
      </c>
      <c r="O66" s="17">
        <f t="shared" si="42"/>
        <v>300.72999999999996</v>
      </c>
      <c r="P66" s="4">
        <f t="shared" si="42"/>
        <v>300.72999999999996</v>
      </c>
      <c r="Q66" s="18">
        <f t="shared" si="42"/>
        <v>300.72999999999996</v>
      </c>
      <c r="S66" s="17">
        <f t="shared" si="43"/>
        <v>286.57800000000003</v>
      </c>
      <c r="T66" s="4">
        <f t="shared" si="44"/>
        <v>573.15600000000006</v>
      </c>
      <c r="U66" s="18">
        <f t="shared" si="45"/>
        <v>859.73400000000004</v>
      </c>
      <c r="W66" s="17">
        <f t="shared" si="46"/>
        <v>318.42000000000007</v>
      </c>
      <c r="X66" s="4">
        <f t="shared" si="47"/>
        <v>636.84000000000015</v>
      </c>
      <c r="Y66" s="18">
        <f t="shared" si="48"/>
        <v>955.26</v>
      </c>
      <c r="AA66" s="17">
        <f t="shared" si="49"/>
        <v>191.93650000000002</v>
      </c>
      <c r="AB66" s="4">
        <f t="shared" si="50"/>
        <v>383.87300000000005</v>
      </c>
      <c r="AC66" s="18">
        <f t="shared" si="51"/>
        <v>575.80949999999996</v>
      </c>
    </row>
    <row r="67" spans="1:29" s="29" customFormat="1" x14ac:dyDescent="0.25">
      <c r="B67" s="29" t="s">
        <v>233</v>
      </c>
      <c r="D67" s="19">
        <v>3304</v>
      </c>
      <c r="E67" s="29">
        <v>550</v>
      </c>
      <c r="G67" s="17">
        <f t="shared" si="36"/>
        <v>102.42400000000001</v>
      </c>
      <c r="H67" s="4">
        <f t="shared" si="37"/>
        <v>204.84800000000001</v>
      </c>
      <c r="I67" s="18">
        <f t="shared" si="38"/>
        <v>307.27199999999999</v>
      </c>
      <c r="J67" s="2"/>
      <c r="K67" s="17">
        <f t="shared" si="39"/>
        <v>280.84000000000003</v>
      </c>
      <c r="L67" s="4">
        <f t="shared" si="40"/>
        <v>561.68000000000006</v>
      </c>
      <c r="M67" s="18">
        <f t="shared" si="41"/>
        <v>842.52</v>
      </c>
      <c r="O67" s="17">
        <f t="shared" si="42"/>
        <v>280.84000000000003</v>
      </c>
      <c r="P67" s="4">
        <f t="shared" si="42"/>
        <v>280.84000000000003</v>
      </c>
      <c r="Q67" s="18">
        <f t="shared" si="42"/>
        <v>280.84000000000003</v>
      </c>
      <c r="S67" s="17">
        <f t="shared" si="43"/>
        <v>267.62400000000002</v>
      </c>
      <c r="T67" s="4">
        <f t="shared" si="44"/>
        <v>535.24800000000005</v>
      </c>
      <c r="U67" s="18">
        <f t="shared" si="45"/>
        <v>802.87200000000007</v>
      </c>
      <c r="W67" s="17">
        <f t="shared" si="46"/>
        <v>297.36</v>
      </c>
      <c r="X67" s="4">
        <f t="shared" si="47"/>
        <v>594.72</v>
      </c>
      <c r="Y67" s="18">
        <f t="shared" si="48"/>
        <v>892.07999999999993</v>
      </c>
      <c r="AA67" s="17">
        <f t="shared" si="49"/>
        <v>179.24200000000002</v>
      </c>
      <c r="AB67" s="4">
        <f t="shared" si="50"/>
        <v>358.48400000000004</v>
      </c>
      <c r="AC67" s="18">
        <f t="shared" si="51"/>
        <v>537.726</v>
      </c>
    </row>
    <row r="68" spans="1:29" s="29" customFormat="1" x14ac:dyDescent="0.25">
      <c r="B68" s="29" t="s">
        <v>234</v>
      </c>
      <c r="D68" s="19">
        <v>3425</v>
      </c>
      <c r="E68" s="29">
        <v>550</v>
      </c>
      <c r="G68" s="17">
        <f t="shared" si="36"/>
        <v>106.17500000000001</v>
      </c>
      <c r="H68" s="4">
        <f t="shared" si="37"/>
        <v>212.35000000000002</v>
      </c>
      <c r="I68" s="18">
        <f t="shared" si="38"/>
        <v>318.52499999999998</v>
      </c>
      <c r="J68" s="2"/>
      <c r="K68" s="17">
        <f t="shared" si="39"/>
        <v>291.125</v>
      </c>
      <c r="L68" s="4">
        <f t="shared" si="40"/>
        <v>582.25</v>
      </c>
      <c r="M68" s="18">
        <f t="shared" si="41"/>
        <v>873.375</v>
      </c>
      <c r="O68" s="17">
        <f t="shared" ref="O68:Q71" si="52">+$D68*0.85*0.1</f>
        <v>291.125</v>
      </c>
      <c r="P68" s="4">
        <f t="shared" si="52"/>
        <v>291.125</v>
      </c>
      <c r="Q68" s="18">
        <f t="shared" si="52"/>
        <v>291.125</v>
      </c>
      <c r="S68" s="17">
        <f t="shared" si="43"/>
        <v>277.42500000000001</v>
      </c>
      <c r="T68" s="4">
        <f t="shared" si="44"/>
        <v>554.85</v>
      </c>
      <c r="U68" s="18">
        <f t="shared" si="45"/>
        <v>832.27499999999998</v>
      </c>
      <c r="W68" s="17">
        <f t="shared" si="46"/>
        <v>308.25</v>
      </c>
      <c r="X68" s="4">
        <f t="shared" si="47"/>
        <v>616.5</v>
      </c>
      <c r="Y68" s="18">
        <f t="shared" si="48"/>
        <v>924.75</v>
      </c>
      <c r="AA68" s="17">
        <f t="shared" si="49"/>
        <v>185.80625000000001</v>
      </c>
      <c r="AB68" s="4">
        <f t="shared" si="50"/>
        <v>371.61250000000001</v>
      </c>
      <c r="AC68" s="18">
        <f t="shared" si="51"/>
        <v>557.41874999999993</v>
      </c>
    </row>
    <row r="69" spans="1:29" s="29" customFormat="1" x14ac:dyDescent="0.25">
      <c r="B69" s="29" t="s">
        <v>235</v>
      </c>
      <c r="D69" s="19">
        <v>3204</v>
      </c>
      <c r="E69" s="29">
        <v>550</v>
      </c>
      <c r="G69" s="17">
        <f t="shared" si="36"/>
        <v>99.324000000000012</v>
      </c>
      <c r="H69" s="4">
        <f t="shared" si="37"/>
        <v>198.64800000000002</v>
      </c>
      <c r="I69" s="18">
        <f t="shared" si="38"/>
        <v>297.97199999999998</v>
      </c>
      <c r="J69" s="2"/>
      <c r="K69" s="17">
        <f t="shared" si="39"/>
        <v>272.34000000000003</v>
      </c>
      <c r="L69" s="4">
        <f t="shared" si="40"/>
        <v>544.68000000000006</v>
      </c>
      <c r="M69" s="18">
        <f t="shared" si="41"/>
        <v>817.02</v>
      </c>
      <c r="O69" s="17">
        <f t="shared" si="52"/>
        <v>272.34000000000003</v>
      </c>
      <c r="P69" s="4">
        <f t="shared" si="52"/>
        <v>272.34000000000003</v>
      </c>
      <c r="Q69" s="18">
        <f t="shared" si="52"/>
        <v>272.34000000000003</v>
      </c>
      <c r="S69" s="17">
        <f t="shared" si="43"/>
        <v>259.52400000000006</v>
      </c>
      <c r="T69" s="4">
        <f t="shared" si="44"/>
        <v>519.04800000000012</v>
      </c>
      <c r="U69" s="18">
        <f t="shared" si="45"/>
        <v>778.572</v>
      </c>
      <c r="W69" s="17">
        <f t="shared" si="46"/>
        <v>288.36</v>
      </c>
      <c r="X69" s="4">
        <f t="shared" si="47"/>
        <v>576.72</v>
      </c>
      <c r="Y69" s="18">
        <f t="shared" si="48"/>
        <v>865.07999999999993</v>
      </c>
      <c r="AA69" s="17">
        <f t="shared" si="49"/>
        <v>173.81700000000001</v>
      </c>
      <c r="AB69" s="4">
        <f t="shared" si="50"/>
        <v>347.63400000000001</v>
      </c>
      <c r="AC69" s="18">
        <f t="shared" si="51"/>
        <v>521.45100000000002</v>
      </c>
    </row>
    <row r="70" spans="1:29" s="29" customFormat="1" x14ac:dyDescent="0.25">
      <c r="B70" s="29" t="s">
        <v>237</v>
      </c>
      <c r="D70" s="19">
        <v>3224</v>
      </c>
      <c r="E70" s="29">
        <v>550</v>
      </c>
      <c r="G70" s="17">
        <f t="shared" si="36"/>
        <v>99.944000000000003</v>
      </c>
      <c r="H70" s="4">
        <f t="shared" si="37"/>
        <v>199.88800000000001</v>
      </c>
      <c r="I70" s="18">
        <f t="shared" si="38"/>
        <v>299.83199999999999</v>
      </c>
      <c r="J70" s="2"/>
      <c r="K70" s="17">
        <f t="shared" si="39"/>
        <v>274.04000000000002</v>
      </c>
      <c r="L70" s="4">
        <f t="shared" si="40"/>
        <v>548.08000000000004</v>
      </c>
      <c r="M70" s="18">
        <f t="shared" si="41"/>
        <v>822.12</v>
      </c>
      <c r="O70" s="17">
        <f t="shared" si="52"/>
        <v>274.04000000000002</v>
      </c>
      <c r="P70" s="4">
        <f t="shared" si="52"/>
        <v>274.04000000000002</v>
      </c>
      <c r="Q70" s="18">
        <f t="shared" si="52"/>
        <v>274.04000000000002</v>
      </c>
      <c r="S70" s="17">
        <f t="shared" si="43"/>
        <v>261.14400000000001</v>
      </c>
      <c r="T70" s="4">
        <f t="shared" si="44"/>
        <v>522.28800000000001</v>
      </c>
      <c r="U70" s="18">
        <f t="shared" si="45"/>
        <v>783.43200000000002</v>
      </c>
      <c r="W70" s="17">
        <f t="shared" si="46"/>
        <v>290.16000000000003</v>
      </c>
      <c r="X70" s="4">
        <f t="shared" si="47"/>
        <v>580.32000000000005</v>
      </c>
      <c r="Y70" s="18">
        <f t="shared" si="48"/>
        <v>870.4799999999999</v>
      </c>
      <c r="AA70" s="17">
        <f t="shared" si="49"/>
        <v>174.90200000000002</v>
      </c>
      <c r="AB70" s="4">
        <f t="shared" si="50"/>
        <v>349.80400000000003</v>
      </c>
      <c r="AC70" s="18">
        <f t="shared" si="51"/>
        <v>524.70600000000002</v>
      </c>
    </row>
    <row r="71" spans="1:29" s="29" customFormat="1" x14ac:dyDescent="0.25">
      <c r="B71" s="29" t="s">
        <v>238</v>
      </c>
      <c r="D71" s="19">
        <v>3410</v>
      </c>
      <c r="E71" s="29">
        <v>550</v>
      </c>
      <c r="G71" s="17">
        <f t="shared" si="36"/>
        <v>105.71</v>
      </c>
      <c r="H71" s="4">
        <f t="shared" si="37"/>
        <v>211.42</v>
      </c>
      <c r="I71" s="18">
        <f t="shared" si="38"/>
        <v>317.12999999999994</v>
      </c>
      <c r="J71" s="2"/>
      <c r="K71" s="17">
        <f t="shared" si="39"/>
        <v>289.85000000000002</v>
      </c>
      <c r="L71" s="4">
        <f t="shared" si="40"/>
        <v>579.70000000000005</v>
      </c>
      <c r="M71" s="18">
        <f t="shared" si="41"/>
        <v>869.55</v>
      </c>
      <c r="O71" s="17">
        <f t="shared" si="52"/>
        <v>289.85000000000002</v>
      </c>
      <c r="P71" s="4">
        <f t="shared" si="52"/>
        <v>289.85000000000002</v>
      </c>
      <c r="Q71" s="18">
        <f t="shared" si="52"/>
        <v>289.85000000000002</v>
      </c>
      <c r="S71" s="17">
        <f t="shared" si="43"/>
        <v>276.21000000000004</v>
      </c>
      <c r="T71" s="4">
        <f t="shared" si="44"/>
        <v>552.42000000000007</v>
      </c>
      <c r="U71" s="18">
        <f t="shared" si="45"/>
        <v>828.63000000000011</v>
      </c>
      <c r="W71" s="17">
        <f t="shared" si="46"/>
        <v>306.90000000000003</v>
      </c>
      <c r="X71" s="4">
        <f t="shared" si="47"/>
        <v>613.80000000000007</v>
      </c>
      <c r="Y71" s="18">
        <f t="shared" si="48"/>
        <v>920.69999999999993</v>
      </c>
      <c r="AA71" s="17">
        <f t="shared" si="49"/>
        <v>184.99249999999998</v>
      </c>
      <c r="AB71" s="4">
        <f t="shared" si="50"/>
        <v>369.98499999999996</v>
      </c>
      <c r="AC71" s="18">
        <f t="shared" si="51"/>
        <v>554.97749999999985</v>
      </c>
    </row>
    <row r="72" spans="1:29" x14ac:dyDescent="0.25">
      <c r="G72" s="14"/>
      <c r="H72" s="15"/>
      <c r="I72" s="16"/>
      <c r="K72" s="14"/>
      <c r="L72" s="15"/>
      <c r="M72" s="16"/>
      <c r="O72" s="14"/>
      <c r="P72" s="15"/>
      <c r="Q72" s="16"/>
      <c r="S72" s="14"/>
      <c r="T72" s="15"/>
      <c r="U72" s="16"/>
      <c r="W72" s="14"/>
      <c r="X72" s="15"/>
      <c r="Y72" s="16"/>
      <c r="AA72" s="14"/>
      <c r="AB72" s="15"/>
      <c r="AC72" s="16"/>
    </row>
    <row r="73" spans="1:29" x14ac:dyDescent="0.25">
      <c r="A73" s="3">
        <v>77067</v>
      </c>
      <c r="B73" s="2" t="s">
        <v>33</v>
      </c>
      <c r="D73" s="1">
        <v>397</v>
      </c>
      <c r="E73" s="1">
        <v>160</v>
      </c>
      <c r="G73" s="17">
        <f t="shared" ref="G73:G90" si="53">+$D73*0.31*0.1</f>
        <v>12.307</v>
      </c>
      <c r="H73" s="4">
        <f t="shared" ref="H73:H90" si="54">+$D73*0.31*0.2</f>
        <v>24.614000000000001</v>
      </c>
      <c r="I73" s="18">
        <f t="shared" ref="I73:I90" si="55">+$D73*0.31*0.3</f>
        <v>36.920999999999999</v>
      </c>
      <c r="J73" s="2"/>
      <c r="K73" s="17">
        <f t="shared" ref="K73:K90" si="56">+$D73*0.85*0.1</f>
        <v>33.744999999999997</v>
      </c>
      <c r="L73" s="4">
        <f t="shared" ref="L73:L90" si="57">+$D73*0.85*0.2</f>
        <v>67.489999999999995</v>
      </c>
      <c r="M73" s="18">
        <f t="shared" ref="M73:M90" si="58">+$D73*0.85*0.3</f>
        <v>101.235</v>
      </c>
      <c r="O73" s="17">
        <f t="shared" ref="O73:Q90" si="59">+$D73*0.85*0.1</f>
        <v>33.744999999999997</v>
      </c>
      <c r="P73" s="4">
        <f t="shared" si="59"/>
        <v>33.744999999999997</v>
      </c>
      <c r="Q73" s="18">
        <f t="shared" si="59"/>
        <v>33.744999999999997</v>
      </c>
      <c r="S73" s="17">
        <f t="shared" ref="S73:S90" si="60">+$D73*0.81*0.1</f>
        <v>32.157000000000004</v>
      </c>
      <c r="T73" s="4">
        <f t="shared" ref="T73:T90" si="61">+$D73*0.81*0.2</f>
        <v>64.314000000000007</v>
      </c>
      <c r="U73" s="18">
        <f t="shared" ref="U73:U90" si="62">+$D73*0.81*0.3</f>
        <v>96.470999999999989</v>
      </c>
      <c r="W73" s="17">
        <f t="shared" ref="W73:W90" si="63">+$D73*0.9*0.1</f>
        <v>35.730000000000004</v>
      </c>
      <c r="X73" s="4">
        <f t="shared" ref="X73:X90" si="64">+$D73*0.9*0.2</f>
        <v>71.460000000000008</v>
      </c>
      <c r="Y73" s="18">
        <f t="shared" ref="Y73:Y90" si="65">+$D73*0.9*0.3</f>
        <v>107.19</v>
      </c>
      <c r="AA73" s="17">
        <f t="shared" ref="AA73:AA135" si="66">+$D73*0.31*1.75*0.1</f>
        <v>21.53725</v>
      </c>
      <c r="AB73" s="4">
        <f t="shared" ref="AB73:AB135" si="67">+$D73*0.31*1.75*0.2</f>
        <v>43.0745</v>
      </c>
      <c r="AC73" s="18">
        <f t="shared" ref="AC73:AC135" si="68">+$D73*0.31*1.75*0.3</f>
        <v>64.611750000000001</v>
      </c>
    </row>
    <row r="74" spans="1:29" x14ac:dyDescent="0.25">
      <c r="A74" s="3">
        <v>77066</v>
      </c>
      <c r="B74" s="2" t="s">
        <v>33</v>
      </c>
      <c r="D74" s="1">
        <v>397</v>
      </c>
      <c r="E74" s="1">
        <v>160</v>
      </c>
      <c r="G74" s="17">
        <f t="shared" si="53"/>
        <v>12.307</v>
      </c>
      <c r="H74" s="4">
        <f t="shared" si="54"/>
        <v>24.614000000000001</v>
      </c>
      <c r="I74" s="18">
        <f t="shared" si="55"/>
        <v>36.920999999999999</v>
      </c>
      <c r="J74" s="2"/>
      <c r="K74" s="17">
        <f t="shared" si="56"/>
        <v>33.744999999999997</v>
      </c>
      <c r="L74" s="4">
        <f t="shared" si="57"/>
        <v>67.489999999999995</v>
      </c>
      <c r="M74" s="18">
        <f t="shared" si="58"/>
        <v>101.235</v>
      </c>
      <c r="O74" s="17">
        <f t="shared" si="59"/>
        <v>33.744999999999997</v>
      </c>
      <c r="P74" s="4">
        <f t="shared" si="59"/>
        <v>33.744999999999997</v>
      </c>
      <c r="Q74" s="18">
        <f t="shared" si="59"/>
        <v>33.744999999999997</v>
      </c>
      <c r="S74" s="17">
        <f t="shared" si="60"/>
        <v>32.157000000000004</v>
      </c>
      <c r="T74" s="4">
        <f t="shared" si="61"/>
        <v>64.314000000000007</v>
      </c>
      <c r="U74" s="18">
        <f t="shared" si="62"/>
        <v>96.470999999999989</v>
      </c>
      <c r="W74" s="17">
        <f t="shared" si="63"/>
        <v>35.730000000000004</v>
      </c>
      <c r="X74" s="4">
        <f t="shared" si="64"/>
        <v>71.460000000000008</v>
      </c>
      <c r="Y74" s="18">
        <f t="shared" si="65"/>
        <v>107.19</v>
      </c>
      <c r="AA74" s="17">
        <f t="shared" si="66"/>
        <v>21.53725</v>
      </c>
      <c r="AB74" s="4">
        <f t="shared" si="67"/>
        <v>43.0745</v>
      </c>
      <c r="AC74" s="18">
        <f t="shared" si="68"/>
        <v>64.611750000000001</v>
      </c>
    </row>
    <row r="75" spans="1:29" x14ac:dyDescent="0.25">
      <c r="A75" s="1">
        <v>77065</v>
      </c>
      <c r="B75" s="2" t="s">
        <v>32</v>
      </c>
      <c r="D75" s="1">
        <v>300</v>
      </c>
      <c r="E75" s="1">
        <v>100</v>
      </c>
      <c r="G75" s="17">
        <f t="shared" si="53"/>
        <v>9.3000000000000007</v>
      </c>
      <c r="H75" s="4">
        <f t="shared" si="54"/>
        <v>18.600000000000001</v>
      </c>
      <c r="I75" s="18">
        <f t="shared" si="55"/>
        <v>27.9</v>
      </c>
      <c r="J75" s="2"/>
      <c r="K75" s="17">
        <f t="shared" si="56"/>
        <v>25.5</v>
      </c>
      <c r="L75" s="4">
        <f t="shared" si="57"/>
        <v>51</v>
      </c>
      <c r="M75" s="18">
        <f t="shared" si="58"/>
        <v>76.5</v>
      </c>
      <c r="O75" s="17">
        <f t="shared" si="59"/>
        <v>25.5</v>
      </c>
      <c r="P75" s="4">
        <f t="shared" si="59"/>
        <v>25.5</v>
      </c>
      <c r="Q75" s="18">
        <f t="shared" si="59"/>
        <v>25.5</v>
      </c>
      <c r="S75" s="17">
        <f t="shared" si="60"/>
        <v>24.300000000000004</v>
      </c>
      <c r="T75" s="4">
        <f t="shared" si="61"/>
        <v>48.600000000000009</v>
      </c>
      <c r="U75" s="18">
        <f t="shared" si="62"/>
        <v>72.900000000000006</v>
      </c>
      <c r="W75" s="17">
        <f t="shared" si="63"/>
        <v>27</v>
      </c>
      <c r="X75" s="4">
        <f t="shared" si="64"/>
        <v>54</v>
      </c>
      <c r="Y75" s="18">
        <f t="shared" si="65"/>
        <v>81</v>
      </c>
      <c r="AA75" s="17">
        <f t="shared" si="66"/>
        <v>16.275000000000002</v>
      </c>
      <c r="AB75" s="4">
        <f t="shared" si="67"/>
        <v>32.550000000000004</v>
      </c>
      <c r="AC75" s="18">
        <f t="shared" si="68"/>
        <v>48.824999999999996</v>
      </c>
    </row>
    <row r="76" spans="1:29" x14ac:dyDescent="0.25">
      <c r="A76" s="1">
        <v>72110</v>
      </c>
      <c r="B76" s="2" t="s">
        <v>24</v>
      </c>
      <c r="D76" s="1">
        <v>506</v>
      </c>
      <c r="E76" s="2">
        <v>202.4</v>
      </c>
      <c r="F76" s="2"/>
      <c r="G76" s="17">
        <f t="shared" si="53"/>
        <v>15.686</v>
      </c>
      <c r="H76" s="4">
        <f t="shared" si="54"/>
        <v>31.372</v>
      </c>
      <c r="I76" s="18">
        <f t="shared" si="55"/>
        <v>47.057999999999993</v>
      </c>
      <c r="J76" s="2"/>
      <c r="K76" s="17">
        <f t="shared" si="56"/>
        <v>43.01</v>
      </c>
      <c r="L76" s="4">
        <f t="shared" si="57"/>
        <v>86.02</v>
      </c>
      <c r="M76" s="18">
        <f t="shared" si="58"/>
        <v>129.02999999999997</v>
      </c>
      <c r="O76" s="17">
        <f t="shared" si="59"/>
        <v>43.01</v>
      </c>
      <c r="P76" s="4">
        <f t="shared" si="59"/>
        <v>43.01</v>
      </c>
      <c r="Q76" s="18">
        <f t="shared" si="59"/>
        <v>43.01</v>
      </c>
      <c r="S76" s="17">
        <f t="shared" si="60"/>
        <v>40.986000000000004</v>
      </c>
      <c r="T76" s="4">
        <f t="shared" si="61"/>
        <v>81.972000000000008</v>
      </c>
      <c r="U76" s="18">
        <f t="shared" si="62"/>
        <v>122.958</v>
      </c>
      <c r="W76" s="17">
        <f t="shared" si="63"/>
        <v>45.540000000000006</v>
      </c>
      <c r="X76" s="4">
        <f t="shared" si="64"/>
        <v>91.080000000000013</v>
      </c>
      <c r="Y76" s="18">
        <f t="shared" si="65"/>
        <v>136.62</v>
      </c>
      <c r="AA76" s="17">
        <f t="shared" si="66"/>
        <v>27.450500000000002</v>
      </c>
      <c r="AB76" s="4">
        <f t="shared" si="67"/>
        <v>54.901000000000003</v>
      </c>
      <c r="AC76" s="18">
        <f t="shared" si="68"/>
        <v>82.351500000000001</v>
      </c>
    </row>
    <row r="77" spans="1:29" x14ac:dyDescent="0.25">
      <c r="A77" s="3"/>
      <c r="B77" s="2" t="s">
        <v>21</v>
      </c>
      <c r="D77" s="1">
        <v>303</v>
      </c>
      <c r="E77" s="2">
        <v>121.2</v>
      </c>
      <c r="F77" s="2"/>
      <c r="G77" s="17">
        <f t="shared" si="53"/>
        <v>9.3929999999999989</v>
      </c>
      <c r="H77" s="4">
        <f t="shared" si="54"/>
        <v>18.785999999999998</v>
      </c>
      <c r="I77" s="18">
        <f t="shared" si="55"/>
        <v>28.178999999999998</v>
      </c>
      <c r="J77" s="2"/>
      <c r="K77" s="17">
        <f t="shared" si="56"/>
        <v>25.755000000000003</v>
      </c>
      <c r="L77" s="4">
        <f t="shared" si="57"/>
        <v>51.510000000000005</v>
      </c>
      <c r="M77" s="18">
        <f t="shared" si="58"/>
        <v>77.265000000000001</v>
      </c>
      <c r="O77" s="17">
        <f t="shared" si="59"/>
        <v>25.755000000000003</v>
      </c>
      <c r="P77" s="4">
        <f t="shared" si="59"/>
        <v>25.755000000000003</v>
      </c>
      <c r="Q77" s="18">
        <f t="shared" si="59"/>
        <v>25.755000000000003</v>
      </c>
      <c r="S77" s="17">
        <f t="shared" si="60"/>
        <v>24.543000000000003</v>
      </c>
      <c r="T77" s="4">
        <f t="shared" si="61"/>
        <v>49.086000000000006</v>
      </c>
      <c r="U77" s="18">
        <f t="shared" si="62"/>
        <v>73.629000000000005</v>
      </c>
      <c r="W77" s="17">
        <f t="shared" si="63"/>
        <v>27.27</v>
      </c>
      <c r="X77" s="4">
        <f t="shared" si="64"/>
        <v>54.54</v>
      </c>
      <c r="Y77" s="18">
        <f t="shared" si="65"/>
        <v>81.809999999999988</v>
      </c>
      <c r="AA77" s="17">
        <f t="shared" si="66"/>
        <v>16.437750000000001</v>
      </c>
      <c r="AB77" s="4">
        <f t="shared" si="67"/>
        <v>32.875500000000002</v>
      </c>
      <c r="AC77" s="18">
        <f t="shared" si="68"/>
        <v>49.313249999999996</v>
      </c>
    </row>
    <row r="78" spans="1:29" x14ac:dyDescent="0.25">
      <c r="A78" s="3"/>
      <c r="B78" s="2" t="s">
        <v>22</v>
      </c>
      <c r="D78" s="1">
        <v>377</v>
      </c>
      <c r="E78" s="2">
        <v>150.80000000000001</v>
      </c>
      <c r="F78" s="2"/>
      <c r="G78" s="17">
        <f t="shared" si="53"/>
        <v>11.687000000000001</v>
      </c>
      <c r="H78" s="4">
        <f t="shared" si="54"/>
        <v>23.374000000000002</v>
      </c>
      <c r="I78" s="18">
        <f t="shared" si="55"/>
        <v>35.061</v>
      </c>
      <c r="J78" s="2"/>
      <c r="K78" s="17">
        <f t="shared" si="56"/>
        <v>32.045000000000002</v>
      </c>
      <c r="L78" s="4">
        <f t="shared" si="57"/>
        <v>64.09</v>
      </c>
      <c r="M78" s="18">
        <f t="shared" si="58"/>
        <v>96.134999999999991</v>
      </c>
      <c r="O78" s="17">
        <f t="shared" si="59"/>
        <v>32.045000000000002</v>
      </c>
      <c r="P78" s="4">
        <f t="shared" si="59"/>
        <v>32.045000000000002</v>
      </c>
      <c r="Q78" s="18">
        <f t="shared" si="59"/>
        <v>32.045000000000002</v>
      </c>
      <c r="S78" s="17">
        <f t="shared" si="60"/>
        <v>30.537000000000003</v>
      </c>
      <c r="T78" s="4">
        <f t="shared" si="61"/>
        <v>61.074000000000005</v>
      </c>
      <c r="U78" s="18">
        <f t="shared" si="62"/>
        <v>91.611000000000004</v>
      </c>
      <c r="W78" s="17">
        <f t="shared" si="63"/>
        <v>33.93</v>
      </c>
      <c r="X78" s="4">
        <f t="shared" si="64"/>
        <v>67.86</v>
      </c>
      <c r="Y78" s="18">
        <f t="shared" si="65"/>
        <v>101.79</v>
      </c>
      <c r="AA78" s="17">
        <f t="shared" si="66"/>
        <v>20.452250000000003</v>
      </c>
      <c r="AB78" s="4">
        <f t="shared" si="67"/>
        <v>40.904500000000006</v>
      </c>
      <c r="AC78" s="18">
        <f t="shared" si="68"/>
        <v>61.356749999999998</v>
      </c>
    </row>
    <row r="79" spans="1:29" x14ac:dyDescent="0.25">
      <c r="A79" s="3"/>
      <c r="B79" s="2" t="s">
        <v>23</v>
      </c>
      <c r="D79" s="1">
        <v>494</v>
      </c>
      <c r="E79" s="2">
        <v>197.60000000000002</v>
      </c>
      <c r="F79" s="2"/>
      <c r="G79" s="17">
        <f t="shared" si="53"/>
        <v>15.314</v>
      </c>
      <c r="H79" s="4">
        <f t="shared" si="54"/>
        <v>30.628</v>
      </c>
      <c r="I79" s="18">
        <f t="shared" si="55"/>
        <v>45.941999999999993</v>
      </c>
      <c r="J79" s="2"/>
      <c r="K79" s="17">
        <f t="shared" si="56"/>
        <v>41.99</v>
      </c>
      <c r="L79" s="4">
        <f t="shared" si="57"/>
        <v>83.98</v>
      </c>
      <c r="M79" s="18">
        <f t="shared" si="58"/>
        <v>125.96999999999998</v>
      </c>
      <c r="O79" s="17">
        <f t="shared" si="59"/>
        <v>41.99</v>
      </c>
      <c r="P79" s="4">
        <f t="shared" si="59"/>
        <v>41.99</v>
      </c>
      <c r="Q79" s="18">
        <f t="shared" si="59"/>
        <v>41.99</v>
      </c>
      <c r="S79" s="17">
        <f t="shared" si="60"/>
        <v>40.01400000000001</v>
      </c>
      <c r="T79" s="4">
        <f t="shared" si="61"/>
        <v>80.02800000000002</v>
      </c>
      <c r="U79" s="18">
        <f t="shared" si="62"/>
        <v>120.042</v>
      </c>
      <c r="W79" s="17">
        <f t="shared" si="63"/>
        <v>44.460000000000008</v>
      </c>
      <c r="X79" s="4">
        <f t="shared" si="64"/>
        <v>88.920000000000016</v>
      </c>
      <c r="Y79" s="18">
        <f t="shared" si="65"/>
        <v>133.38</v>
      </c>
      <c r="AA79" s="17">
        <f t="shared" si="66"/>
        <v>26.799500000000002</v>
      </c>
      <c r="AB79" s="4">
        <f t="shared" si="67"/>
        <v>53.599000000000004</v>
      </c>
      <c r="AC79" s="18">
        <f t="shared" si="68"/>
        <v>80.398499999999999</v>
      </c>
    </row>
    <row r="80" spans="1:29" x14ac:dyDescent="0.25">
      <c r="A80" s="3"/>
      <c r="B80" s="2" t="s">
        <v>25</v>
      </c>
      <c r="D80" s="1">
        <v>299</v>
      </c>
      <c r="E80" s="2">
        <v>119.60000000000001</v>
      </c>
      <c r="F80" s="2"/>
      <c r="G80" s="17">
        <f t="shared" si="53"/>
        <v>9.2690000000000001</v>
      </c>
      <c r="H80" s="4">
        <f t="shared" si="54"/>
        <v>18.538</v>
      </c>
      <c r="I80" s="18">
        <f t="shared" si="55"/>
        <v>27.806999999999999</v>
      </c>
      <c r="J80" s="2"/>
      <c r="K80" s="17">
        <f t="shared" si="56"/>
        <v>25.415000000000003</v>
      </c>
      <c r="L80" s="4">
        <f t="shared" si="57"/>
        <v>50.830000000000005</v>
      </c>
      <c r="M80" s="18">
        <f t="shared" si="58"/>
        <v>76.245000000000005</v>
      </c>
      <c r="O80" s="17">
        <f t="shared" si="59"/>
        <v>25.415000000000003</v>
      </c>
      <c r="P80" s="4">
        <f t="shared" si="59"/>
        <v>25.415000000000003</v>
      </c>
      <c r="Q80" s="18">
        <f t="shared" si="59"/>
        <v>25.415000000000003</v>
      </c>
      <c r="S80" s="17">
        <f t="shared" si="60"/>
        <v>24.219000000000005</v>
      </c>
      <c r="T80" s="4">
        <f t="shared" si="61"/>
        <v>48.438000000000009</v>
      </c>
      <c r="U80" s="18">
        <f t="shared" si="62"/>
        <v>72.657000000000011</v>
      </c>
      <c r="W80" s="17">
        <f t="shared" si="63"/>
        <v>26.910000000000004</v>
      </c>
      <c r="X80" s="4">
        <f t="shared" si="64"/>
        <v>53.820000000000007</v>
      </c>
      <c r="Y80" s="18">
        <f t="shared" si="65"/>
        <v>80.73</v>
      </c>
      <c r="AA80" s="17">
        <f t="shared" si="66"/>
        <v>16.220749999999999</v>
      </c>
      <c r="AB80" s="4">
        <f t="shared" si="67"/>
        <v>32.441499999999998</v>
      </c>
      <c r="AC80" s="18">
        <f t="shared" si="68"/>
        <v>48.662249999999993</v>
      </c>
    </row>
    <row r="81" spans="1:29" x14ac:dyDescent="0.25">
      <c r="A81" s="3"/>
      <c r="B81" s="2" t="s">
        <v>26</v>
      </c>
      <c r="D81" s="1">
        <v>342</v>
      </c>
      <c r="E81" s="2">
        <v>136.80000000000001</v>
      </c>
      <c r="F81" s="2"/>
      <c r="G81" s="17">
        <f t="shared" si="53"/>
        <v>10.602</v>
      </c>
      <c r="H81" s="4">
        <f t="shared" si="54"/>
        <v>21.204000000000001</v>
      </c>
      <c r="I81" s="18">
        <f t="shared" si="55"/>
        <v>31.805999999999997</v>
      </c>
      <c r="J81" s="2"/>
      <c r="K81" s="17">
        <f t="shared" si="56"/>
        <v>29.07</v>
      </c>
      <c r="L81" s="4">
        <f t="shared" si="57"/>
        <v>58.14</v>
      </c>
      <c r="M81" s="18">
        <f t="shared" si="58"/>
        <v>87.21</v>
      </c>
      <c r="O81" s="17">
        <f t="shared" si="59"/>
        <v>29.07</v>
      </c>
      <c r="P81" s="4">
        <f t="shared" si="59"/>
        <v>29.07</v>
      </c>
      <c r="Q81" s="18">
        <f t="shared" si="59"/>
        <v>29.07</v>
      </c>
      <c r="S81" s="17">
        <f t="shared" si="60"/>
        <v>27.702000000000005</v>
      </c>
      <c r="T81" s="4">
        <f t="shared" si="61"/>
        <v>55.404000000000011</v>
      </c>
      <c r="U81" s="18">
        <f t="shared" si="62"/>
        <v>83.106000000000009</v>
      </c>
      <c r="W81" s="17">
        <f t="shared" si="63"/>
        <v>30.78</v>
      </c>
      <c r="X81" s="4">
        <f t="shared" si="64"/>
        <v>61.56</v>
      </c>
      <c r="Y81" s="18">
        <f t="shared" si="65"/>
        <v>92.34</v>
      </c>
      <c r="AA81" s="17">
        <f t="shared" si="66"/>
        <v>18.5535</v>
      </c>
      <c r="AB81" s="4">
        <f t="shared" si="67"/>
        <v>37.106999999999999</v>
      </c>
      <c r="AC81" s="18">
        <f t="shared" si="68"/>
        <v>55.660499999999999</v>
      </c>
    </row>
    <row r="82" spans="1:29" x14ac:dyDescent="0.25">
      <c r="A82" s="3"/>
      <c r="B82" s="2" t="s">
        <v>27</v>
      </c>
      <c r="D82" s="1">
        <v>299</v>
      </c>
      <c r="E82" s="2">
        <v>119.60000000000001</v>
      </c>
      <c r="F82" s="2"/>
      <c r="G82" s="17">
        <f t="shared" si="53"/>
        <v>9.2690000000000001</v>
      </c>
      <c r="H82" s="4">
        <f t="shared" si="54"/>
        <v>18.538</v>
      </c>
      <c r="I82" s="18">
        <f t="shared" si="55"/>
        <v>27.806999999999999</v>
      </c>
      <c r="J82" s="2"/>
      <c r="K82" s="17">
        <f t="shared" si="56"/>
        <v>25.415000000000003</v>
      </c>
      <c r="L82" s="4">
        <f t="shared" si="57"/>
        <v>50.830000000000005</v>
      </c>
      <c r="M82" s="18">
        <f t="shared" si="58"/>
        <v>76.245000000000005</v>
      </c>
      <c r="O82" s="17">
        <f t="shared" si="59"/>
        <v>25.415000000000003</v>
      </c>
      <c r="P82" s="4">
        <f t="shared" si="59"/>
        <v>25.415000000000003</v>
      </c>
      <c r="Q82" s="18">
        <f t="shared" si="59"/>
        <v>25.415000000000003</v>
      </c>
      <c r="S82" s="17">
        <f t="shared" si="60"/>
        <v>24.219000000000005</v>
      </c>
      <c r="T82" s="4">
        <f t="shared" si="61"/>
        <v>48.438000000000009</v>
      </c>
      <c r="U82" s="18">
        <f t="shared" si="62"/>
        <v>72.657000000000011</v>
      </c>
      <c r="W82" s="17">
        <f t="shared" si="63"/>
        <v>26.910000000000004</v>
      </c>
      <c r="X82" s="4">
        <f t="shared" si="64"/>
        <v>53.820000000000007</v>
      </c>
      <c r="Y82" s="18">
        <f t="shared" si="65"/>
        <v>80.73</v>
      </c>
      <c r="AA82" s="17">
        <f t="shared" si="66"/>
        <v>16.220749999999999</v>
      </c>
      <c r="AB82" s="4">
        <f t="shared" si="67"/>
        <v>32.441499999999998</v>
      </c>
      <c r="AC82" s="18">
        <f t="shared" si="68"/>
        <v>48.662249999999993</v>
      </c>
    </row>
    <row r="83" spans="1:29" x14ac:dyDescent="0.25">
      <c r="A83" s="3"/>
      <c r="B83" s="2" t="s">
        <v>28</v>
      </c>
      <c r="D83" s="1">
        <v>331</v>
      </c>
      <c r="E83" s="2">
        <v>132.4</v>
      </c>
      <c r="F83" s="2"/>
      <c r="G83" s="17">
        <f t="shared" si="53"/>
        <v>10.261000000000001</v>
      </c>
      <c r="H83" s="4">
        <f t="shared" si="54"/>
        <v>20.522000000000002</v>
      </c>
      <c r="I83" s="18">
        <f t="shared" si="55"/>
        <v>30.782999999999998</v>
      </c>
      <c r="J83" s="2"/>
      <c r="K83" s="17">
        <f t="shared" si="56"/>
        <v>28.134999999999998</v>
      </c>
      <c r="L83" s="4">
        <f t="shared" si="57"/>
        <v>56.269999999999996</v>
      </c>
      <c r="M83" s="18">
        <f t="shared" si="58"/>
        <v>84.404999999999987</v>
      </c>
      <c r="O83" s="17">
        <f t="shared" si="59"/>
        <v>28.134999999999998</v>
      </c>
      <c r="P83" s="4">
        <f t="shared" si="59"/>
        <v>28.134999999999998</v>
      </c>
      <c r="Q83" s="18">
        <f t="shared" si="59"/>
        <v>28.134999999999998</v>
      </c>
      <c r="S83" s="17">
        <f t="shared" si="60"/>
        <v>26.811000000000003</v>
      </c>
      <c r="T83" s="4">
        <f t="shared" si="61"/>
        <v>53.622000000000007</v>
      </c>
      <c r="U83" s="18">
        <f t="shared" si="62"/>
        <v>80.433000000000007</v>
      </c>
      <c r="W83" s="17">
        <f t="shared" si="63"/>
        <v>29.790000000000006</v>
      </c>
      <c r="X83" s="4">
        <f t="shared" si="64"/>
        <v>59.580000000000013</v>
      </c>
      <c r="Y83" s="18">
        <f t="shared" si="65"/>
        <v>89.37</v>
      </c>
      <c r="AA83" s="17">
        <f t="shared" si="66"/>
        <v>17.95675</v>
      </c>
      <c r="AB83" s="4">
        <f t="shared" si="67"/>
        <v>35.913499999999999</v>
      </c>
      <c r="AC83" s="18">
        <f t="shared" si="68"/>
        <v>53.870249999999999</v>
      </c>
    </row>
    <row r="84" spans="1:29" x14ac:dyDescent="0.25">
      <c r="A84" s="3"/>
      <c r="B84" s="2" t="s">
        <v>29</v>
      </c>
      <c r="D84" s="1">
        <v>413</v>
      </c>
      <c r="E84" s="2">
        <v>165.20000000000002</v>
      </c>
      <c r="F84" s="2"/>
      <c r="G84" s="17">
        <f t="shared" si="53"/>
        <v>12.803000000000001</v>
      </c>
      <c r="H84" s="4">
        <f t="shared" si="54"/>
        <v>25.606000000000002</v>
      </c>
      <c r="I84" s="18">
        <f t="shared" si="55"/>
        <v>38.408999999999999</v>
      </c>
      <c r="J84" s="2"/>
      <c r="K84" s="17">
        <f t="shared" si="56"/>
        <v>35.105000000000004</v>
      </c>
      <c r="L84" s="4">
        <f t="shared" si="57"/>
        <v>70.210000000000008</v>
      </c>
      <c r="M84" s="18">
        <f t="shared" si="58"/>
        <v>105.315</v>
      </c>
      <c r="O84" s="17">
        <f t="shared" si="59"/>
        <v>35.105000000000004</v>
      </c>
      <c r="P84" s="4">
        <f t="shared" si="59"/>
        <v>35.105000000000004</v>
      </c>
      <c r="Q84" s="18">
        <f t="shared" si="59"/>
        <v>35.105000000000004</v>
      </c>
      <c r="S84" s="17">
        <f t="shared" si="60"/>
        <v>33.453000000000003</v>
      </c>
      <c r="T84" s="4">
        <f t="shared" si="61"/>
        <v>66.906000000000006</v>
      </c>
      <c r="U84" s="18">
        <f t="shared" si="62"/>
        <v>100.35900000000001</v>
      </c>
      <c r="W84" s="17">
        <f t="shared" si="63"/>
        <v>37.17</v>
      </c>
      <c r="X84" s="4">
        <f t="shared" si="64"/>
        <v>74.34</v>
      </c>
      <c r="Y84" s="18">
        <f t="shared" si="65"/>
        <v>111.50999999999999</v>
      </c>
      <c r="AA84" s="17">
        <f t="shared" si="66"/>
        <v>22.405250000000002</v>
      </c>
      <c r="AB84" s="4">
        <f t="shared" si="67"/>
        <v>44.810500000000005</v>
      </c>
      <c r="AC84" s="18">
        <f t="shared" si="68"/>
        <v>67.21575</v>
      </c>
    </row>
    <row r="85" spans="1:29" x14ac:dyDescent="0.25">
      <c r="A85" s="3"/>
      <c r="B85" s="2" t="s">
        <v>30</v>
      </c>
      <c r="D85" s="1">
        <v>352</v>
      </c>
      <c r="E85" s="2">
        <v>140.80000000000001</v>
      </c>
      <c r="F85" s="2"/>
      <c r="G85" s="17">
        <f t="shared" si="53"/>
        <v>10.912000000000001</v>
      </c>
      <c r="H85" s="4">
        <f t="shared" si="54"/>
        <v>21.824000000000002</v>
      </c>
      <c r="I85" s="18">
        <f t="shared" si="55"/>
        <v>32.735999999999997</v>
      </c>
      <c r="J85" s="2"/>
      <c r="K85" s="17">
        <f t="shared" si="56"/>
        <v>29.92</v>
      </c>
      <c r="L85" s="4">
        <f t="shared" si="57"/>
        <v>59.84</v>
      </c>
      <c r="M85" s="18">
        <f t="shared" si="58"/>
        <v>89.759999999999991</v>
      </c>
      <c r="O85" s="17">
        <f t="shared" si="59"/>
        <v>29.92</v>
      </c>
      <c r="P85" s="4">
        <f t="shared" si="59"/>
        <v>29.92</v>
      </c>
      <c r="Q85" s="18">
        <f t="shared" si="59"/>
        <v>29.92</v>
      </c>
      <c r="S85" s="17">
        <f t="shared" si="60"/>
        <v>28.512</v>
      </c>
      <c r="T85" s="4">
        <f t="shared" si="61"/>
        <v>57.024000000000001</v>
      </c>
      <c r="U85" s="18">
        <f t="shared" si="62"/>
        <v>85.536000000000001</v>
      </c>
      <c r="W85" s="17">
        <f t="shared" si="63"/>
        <v>31.680000000000003</v>
      </c>
      <c r="X85" s="4">
        <f t="shared" si="64"/>
        <v>63.360000000000007</v>
      </c>
      <c r="Y85" s="18">
        <f t="shared" si="65"/>
        <v>95.04</v>
      </c>
      <c r="AA85" s="17">
        <f t="shared" si="66"/>
        <v>19.096</v>
      </c>
      <c r="AB85" s="4">
        <f t="shared" si="67"/>
        <v>38.192</v>
      </c>
      <c r="AC85" s="18">
        <f t="shared" si="68"/>
        <v>57.288000000000004</v>
      </c>
    </row>
    <row r="86" spans="1:29" x14ac:dyDescent="0.25">
      <c r="A86" s="3"/>
      <c r="B86" s="2" t="s">
        <v>31</v>
      </c>
      <c r="D86" s="1">
        <v>335</v>
      </c>
      <c r="E86" s="2">
        <v>134</v>
      </c>
      <c r="F86" s="2"/>
      <c r="G86" s="17">
        <f t="shared" si="53"/>
        <v>10.385</v>
      </c>
      <c r="H86" s="4">
        <f t="shared" si="54"/>
        <v>20.77</v>
      </c>
      <c r="I86" s="18">
        <f t="shared" si="55"/>
        <v>31.154999999999998</v>
      </c>
      <c r="J86" s="2"/>
      <c r="K86" s="17">
        <f t="shared" si="56"/>
        <v>28.475000000000001</v>
      </c>
      <c r="L86" s="4">
        <f t="shared" si="57"/>
        <v>56.95</v>
      </c>
      <c r="M86" s="18">
        <f t="shared" si="58"/>
        <v>85.424999999999997</v>
      </c>
      <c r="O86" s="17">
        <f t="shared" si="59"/>
        <v>28.475000000000001</v>
      </c>
      <c r="P86" s="4">
        <f t="shared" si="59"/>
        <v>28.475000000000001</v>
      </c>
      <c r="Q86" s="18">
        <f t="shared" si="59"/>
        <v>28.475000000000001</v>
      </c>
      <c r="S86" s="17">
        <f t="shared" si="60"/>
        <v>27.135000000000005</v>
      </c>
      <c r="T86" s="4">
        <f t="shared" si="61"/>
        <v>54.27000000000001</v>
      </c>
      <c r="U86" s="18">
        <f t="shared" si="62"/>
        <v>81.405000000000001</v>
      </c>
      <c r="W86" s="17">
        <f t="shared" si="63"/>
        <v>30.150000000000002</v>
      </c>
      <c r="X86" s="4">
        <f t="shared" si="64"/>
        <v>60.300000000000004</v>
      </c>
      <c r="Y86" s="18">
        <f t="shared" si="65"/>
        <v>90.45</v>
      </c>
      <c r="AA86" s="17">
        <f t="shared" si="66"/>
        <v>18.173749999999998</v>
      </c>
      <c r="AB86" s="4">
        <f t="shared" si="67"/>
        <v>36.347499999999997</v>
      </c>
      <c r="AC86" s="18">
        <f t="shared" si="68"/>
        <v>54.521249999999995</v>
      </c>
    </row>
    <row r="87" spans="1:29" x14ac:dyDescent="0.25">
      <c r="A87" s="3"/>
      <c r="B87" s="2" t="s">
        <v>108</v>
      </c>
      <c r="D87" s="1">
        <v>276</v>
      </c>
      <c r="E87" s="35">
        <f>+D87*0.4</f>
        <v>110.4</v>
      </c>
      <c r="F87" s="2"/>
      <c r="G87" s="17">
        <f t="shared" si="53"/>
        <v>8.5560000000000009</v>
      </c>
      <c r="H87" s="4">
        <f t="shared" si="54"/>
        <v>17.112000000000002</v>
      </c>
      <c r="I87" s="18">
        <f t="shared" si="55"/>
        <v>25.667999999999999</v>
      </c>
      <c r="J87" s="2"/>
      <c r="K87" s="17">
        <f t="shared" si="56"/>
        <v>23.46</v>
      </c>
      <c r="L87" s="4">
        <f t="shared" si="57"/>
        <v>46.92</v>
      </c>
      <c r="M87" s="18">
        <f t="shared" si="58"/>
        <v>70.38</v>
      </c>
      <c r="O87" s="17">
        <f t="shared" si="59"/>
        <v>23.46</v>
      </c>
      <c r="P87" s="4">
        <f t="shared" si="59"/>
        <v>23.46</v>
      </c>
      <c r="Q87" s="18">
        <f t="shared" si="59"/>
        <v>23.46</v>
      </c>
      <c r="S87" s="17">
        <f t="shared" si="60"/>
        <v>22.356000000000002</v>
      </c>
      <c r="T87" s="4">
        <f t="shared" si="61"/>
        <v>44.712000000000003</v>
      </c>
      <c r="U87" s="18">
        <f t="shared" si="62"/>
        <v>67.067999999999998</v>
      </c>
      <c r="W87" s="17">
        <f t="shared" si="63"/>
        <v>24.840000000000003</v>
      </c>
      <c r="X87" s="4">
        <f t="shared" si="64"/>
        <v>49.680000000000007</v>
      </c>
      <c r="Y87" s="18">
        <f t="shared" si="65"/>
        <v>74.52</v>
      </c>
      <c r="AA87" s="17">
        <f t="shared" si="66"/>
        <v>14.973000000000003</v>
      </c>
      <c r="AB87" s="4">
        <f t="shared" si="67"/>
        <v>29.946000000000005</v>
      </c>
      <c r="AC87" s="18">
        <f t="shared" si="68"/>
        <v>44.919000000000004</v>
      </c>
    </row>
    <row r="88" spans="1:29" x14ac:dyDescent="0.25">
      <c r="A88" s="3"/>
      <c r="B88" s="2" t="s">
        <v>109</v>
      </c>
      <c r="D88" s="1">
        <v>339</v>
      </c>
      <c r="E88" s="35">
        <f>+D88*0.4</f>
        <v>135.6</v>
      </c>
      <c r="F88" s="2"/>
      <c r="G88" s="17">
        <f t="shared" si="53"/>
        <v>10.509</v>
      </c>
      <c r="H88" s="4">
        <f t="shared" si="54"/>
        <v>21.018000000000001</v>
      </c>
      <c r="I88" s="18">
        <f t="shared" si="55"/>
        <v>31.527000000000001</v>
      </c>
      <c r="J88" s="2"/>
      <c r="K88" s="17">
        <f t="shared" si="56"/>
        <v>28.814999999999998</v>
      </c>
      <c r="L88" s="4">
        <f t="shared" si="57"/>
        <v>57.629999999999995</v>
      </c>
      <c r="M88" s="18">
        <f t="shared" si="58"/>
        <v>86.444999999999993</v>
      </c>
      <c r="O88" s="17">
        <f t="shared" si="59"/>
        <v>28.814999999999998</v>
      </c>
      <c r="P88" s="4">
        <f t="shared" si="59"/>
        <v>28.814999999999998</v>
      </c>
      <c r="Q88" s="18">
        <f t="shared" si="59"/>
        <v>28.814999999999998</v>
      </c>
      <c r="S88" s="17">
        <f t="shared" si="60"/>
        <v>27.459000000000003</v>
      </c>
      <c r="T88" s="4">
        <f t="shared" si="61"/>
        <v>54.918000000000006</v>
      </c>
      <c r="U88" s="18">
        <f t="shared" si="62"/>
        <v>82.37700000000001</v>
      </c>
      <c r="W88" s="17">
        <f t="shared" si="63"/>
        <v>30.510000000000005</v>
      </c>
      <c r="X88" s="4">
        <f t="shared" si="64"/>
        <v>61.02000000000001</v>
      </c>
      <c r="Y88" s="18">
        <f t="shared" si="65"/>
        <v>91.53</v>
      </c>
      <c r="AA88" s="17">
        <f t="shared" si="66"/>
        <v>18.390750000000001</v>
      </c>
      <c r="AB88" s="4">
        <f t="shared" si="67"/>
        <v>36.781500000000001</v>
      </c>
      <c r="AC88" s="18">
        <f t="shared" si="68"/>
        <v>55.172249999999998</v>
      </c>
    </row>
    <row r="89" spans="1:29" x14ac:dyDescent="0.25">
      <c r="A89" s="3"/>
      <c r="B89" s="2" t="s">
        <v>110</v>
      </c>
      <c r="D89" s="1">
        <v>330</v>
      </c>
      <c r="E89" s="2">
        <v>132</v>
      </c>
      <c r="F89" s="2"/>
      <c r="G89" s="17">
        <f t="shared" si="53"/>
        <v>10.23</v>
      </c>
      <c r="H89" s="4">
        <f t="shared" si="54"/>
        <v>20.46</v>
      </c>
      <c r="I89" s="18">
        <f t="shared" si="55"/>
        <v>30.689999999999998</v>
      </c>
      <c r="J89" s="2"/>
      <c r="K89" s="17">
        <f t="shared" si="56"/>
        <v>28.05</v>
      </c>
      <c r="L89" s="4">
        <f t="shared" si="57"/>
        <v>56.1</v>
      </c>
      <c r="M89" s="18">
        <f t="shared" si="58"/>
        <v>84.149999999999991</v>
      </c>
      <c r="O89" s="17">
        <f t="shared" si="59"/>
        <v>28.05</v>
      </c>
      <c r="P89" s="4">
        <f t="shared" si="59"/>
        <v>28.05</v>
      </c>
      <c r="Q89" s="18">
        <f t="shared" si="59"/>
        <v>28.05</v>
      </c>
      <c r="S89" s="17">
        <f t="shared" si="60"/>
        <v>26.730000000000004</v>
      </c>
      <c r="T89" s="4">
        <f t="shared" si="61"/>
        <v>53.460000000000008</v>
      </c>
      <c r="U89" s="18">
        <f t="shared" si="62"/>
        <v>80.19</v>
      </c>
      <c r="W89" s="17">
        <f t="shared" si="63"/>
        <v>29.700000000000003</v>
      </c>
      <c r="X89" s="4">
        <f t="shared" si="64"/>
        <v>59.400000000000006</v>
      </c>
      <c r="Y89" s="18">
        <f t="shared" si="65"/>
        <v>89.1</v>
      </c>
      <c r="AA89" s="17">
        <f t="shared" si="66"/>
        <v>17.9025</v>
      </c>
      <c r="AB89" s="4">
        <f t="shared" si="67"/>
        <v>35.805</v>
      </c>
      <c r="AC89" s="18">
        <f t="shared" si="68"/>
        <v>53.707500000000003</v>
      </c>
    </row>
    <row r="90" spans="1:29" x14ac:dyDescent="0.25">
      <c r="B90" s="2" t="s">
        <v>111</v>
      </c>
      <c r="D90" s="1">
        <v>422</v>
      </c>
      <c r="E90" s="1">
        <v>170</v>
      </c>
      <c r="G90" s="17">
        <f t="shared" si="53"/>
        <v>13.082000000000001</v>
      </c>
      <c r="H90" s="4">
        <f t="shared" si="54"/>
        <v>26.164000000000001</v>
      </c>
      <c r="I90" s="18">
        <f t="shared" si="55"/>
        <v>39.245999999999995</v>
      </c>
      <c r="J90" s="2"/>
      <c r="K90" s="17">
        <f t="shared" si="56"/>
        <v>35.869999999999997</v>
      </c>
      <c r="L90" s="4">
        <f t="shared" si="57"/>
        <v>71.739999999999995</v>
      </c>
      <c r="M90" s="18">
        <f t="shared" si="58"/>
        <v>107.61</v>
      </c>
      <c r="O90" s="17">
        <f t="shared" si="59"/>
        <v>35.869999999999997</v>
      </c>
      <c r="P90" s="4">
        <f t="shared" si="59"/>
        <v>35.869999999999997</v>
      </c>
      <c r="Q90" s="18">
        <f t="shared" si="59"/>
        <v>35.869999999999997</v>
      </c>
      <c r="S90" s="17">
        <f t="shared" si="60"/>
        <v>34.182000000000009</v>
      </c>
      <c r="T90" s="4">
        <f t="shared" si="61"/>
        <v>68.364000000000019</v>
      </c>
      <c r="U90" s="18">
        <f t="shared" si="62"/>
        <v>102.54600000000001</v>
      </c>
      <c r="W90" s="17">
        <f t="shared" si="63"/>
        <v>37.980000000000004</v>
      </c>
      <c r="X90" s="4">
        <f t="shared" si="64"/>
        <v>75.960000000000008</v>
      </c>
      <c r="Y90" s="18">
        <f t="shared" si="65"/>
        <v>113.94</v>
      </c>
      <c r="AA90" s="17">
        <f t="shared" si="66"/>
        <v>22.893500000000003</v>
      </c>
      <c r="AB90" s="4">
        <f t="shared" si="67"/>
        <v>45.787000000000006</v>
      </c>
      <c r="AC90" s="18">
        <f t="shared" si="68"/>
        <v>68.680499999999995</v>
      </c>
    </row>
    <row r="91" spans="1:29" x14ac:dyDescent="0.25">
      <c r="B91" s="2" t="s">
        <v>121</v>
      </c>
      <c r="D91" s="2">
        <v>524</v>
      </c>
      <c r="E91" s="2">
        <v>209.60000000000002</v>
      </c>
      <c r="G91" s="17">
        <f t="shared" ref="G91:G135" si="69">+$D91*0.31*0.1</f>
        <v>16.244</v>
      </c>
      <c r="H91" s="4">
        <f t="shared" ref="H91:H135" si="70">+$D91*0.31*0.2</f>
        <v>32.488</v>
      </c>
      <c r="I91" s="18">
        <f t="shared" ref="I91:I135" si="71">+$D91*0.31*0.3</f>
        <v>48.731999999999999</v>
      </c>
      <c r="J91" s="2"/>
      <c r="K91" s="17">
        <f t="shared" ref="K91:K135" si="72">+$D91*0.85*0.1</f>
        <v>44.54</v>
      </c>
      <c r="L91" s="4">
        <f t="shared" ref="L91:L135" si="73">+$D91*0.85*0.2</f>
        <v>89.08</v>
      </c>
      <c r="M91" s="18">
        <f t="shared" ref="M91:M135" si="74">+$D91*0.85*0.3</f>
        <v>133.61999999999998</v>
      </c>
      <c r="O91" s="17">
        <f t="shared" ref="O91:Q135" si="75">+$D91*0.85*0.1</f>
        <v>44.54</v>
      </c>
      <c r="P91" s="4">
        <f t="shared" si="75"/>
        <v>44.54</v>
      </c>
      <c r="Q91" s="18">
        <f t="shared" si="75"/>
        <v>44.54</v>
      </c>
      <c r="S91" s="17">
        <f t="shared" ref="S91:S135" si="76">+$D91*0.81*0.1</f>
        <v>42.44400000000001</v>
      </c>
      <c r="T91" s="4">
        <f t="shared" ref="T91:T135" si="77">+$D91*0.81*0.2</f>
        <v>84.888000000000019</v>
      </c>
      <c r="U91" s="18">
        <f t="shared" ref="U91:U135" si="78">+$D91*0.81*0.3</f>
        <v>127.33200000000001</v>
      </c>
      <c r="W91" s="17">
        <f t="shared" ref="W91:W135" si="79">+$D91*0.9*0.1</f>
        <v>47.160000000000004</v>
      </c>
      <c r="X91" s="4">
        <f t="shared" ref="X91:X135" si="80">+$D91*0.9*0.2</f>
        <v>94.320000000000007</v>
      </c>
      <c r="Y91" s="18">
        <f t="shared" ref="Y91:Y135" si="81">+$D91*0.9*0.3</f>
        <v>141.47999999999999</v>
      </c>
      <c r="AA91" s="17">
        <f t="shared" si="66"/>
        <v>28.427</v>
      </c>
      <c r="AB91" s="4">
        <f t="shared" si="67"/>
        <v>56.853999999999999</v>
      </c>
      <c r="AC91" s="18">
        <f t="shared" si="68"/>
        <v>85.280999999999992</v>
      </c>
    </row>
    <row r="92" spans="1:29" x14ac:dyDescent="0.25">
      <c r="B92" s="2" t="s">
        <v>121</v>
      </c>
      <c r="D92" s="2">
        <v>524</v>
      </c>
      <c r="E92" s="2">
        <v>209.60000000000002</v>
      </c>
      <c r="G92" s="17">
        <f t="shared" si="69"/>
        <v>16.244</v>
      </c>
      <c r="H92" s="4">
        <f t="shared" si="70"/>
        <v>32.488</v>
      </c>
      <c r="I92" s="18">
        <f t="shared" si="71"/>
        <v>48.731999999999999</v>
      </c>
      <c r="J92" s="2"/>
      <c r="K92" s="17">
        <f t="shared" si="72"/>
        <v>44.54</v>
      </c>
      <c r="L92" s="4">
        <f t="shared" si="73"/>
        <v>89.08</v>
      </c>
      <c r="M92" s="18">
        <f t="shared" si="74"/>
        <v>133.61999999999998</v>
      </c>
      <c r="O92" s="17">
        <f t="shared" si="75"/>
        <v>44.54</v>
      </c>
      <c r="P92" s="4">
        <f t="shared" si="75"/>
        <v>44.54</v>
      </c>
      <c r="Q92" s="18">
        <f t="shared" si="75"/>
        <v>44.54</v>
      </c>
      <c r="S92" s="17">
        <f t="shared" si="76"/>
        <v>42.44400000000001</v>
      </c>
      <c r="T92" s="4">
        <f t="shared" si="77"/>
        <v>84.888000000000019</v>
      </c>
      <c r="U92" s="18">
        <f t="shared" si="78"/>
        <v>127.33200000000001</v>
      </c>
      <c r="W92" s="17">
        <f t="shared" si="79"/>
        <v>47.160000000000004</v>
      </c>
      <c r="X92" s="4">
        <f t="shared" si="80"/>
        <v>94.320000000000007</v>
      </c>
      <c r="Y92" s="18">
        <f t="shared" si="81"/>
        <v>141.47999999999999</v>
      </c>
      <c r="AA92" s="17">
        <f t="shared" si="66"/>
        <v>28.427</v>
      </c>
      <c r="AB92" s="4">
        <f t="shared" si="67"/>
        <v>56.853999999999999</v>
      </c>
      <c r="AC92" s="18">
        <f t="shared" si="68"/>
        <v>85.280999999999992</v>
      </c>
    </row>
    <row r="93" spans="1:29" x14ac:dyDescent="0.25">
      <c r="B93" s="2" t="s">
        <v>122</v>
      </c>
      <c r="D93" s="2">
        <v>273</v>
      </c>
      <c r="E93" s="2">
        <v>109.2</v>
      </c>
      <c r="G93" s="17">
        <f t="shared" si="69"/>
        <v>8.4629999999999992</v>
      </c>
      <c r="H93" s="4">
        <f t="shared" si="70"/>
        <v>16.925999999999998</v>
      </c>
      <c r="I93" s="18">
        <f t="shared" si="71"/>
        <v>25.388999999999999</v>
      </c>
      <c r="J93" s="2"/>
      <c r="K93" s="17">
        <f t="shared" si="72"/>
        <v>23.204999999999998</v>
      </c>
      <c r="L93" s="4">
        <f t="shared" si="73"/>
        <v>46.41</v>
      </c>
      <c r="M93" s="18">
        <f t="shared" si="74"/>
        <v>69.614999999999995</v>
      </c>
      <c r="O93" s="17">
        <f t="shared" si="75"/>
        <v>23.204999999999998</v>
      </c>
      <c r="P93" s="4">
        <f t="shared" si="75"/>
        <v>23.204999999999998</v>
      </c>
      <c r="Q93" s="18">
        <f t="shared" si="75"/>
        <v>23.204999999999998</v>
      </c>
      <c r="S93" s="17">
        <f t="shared" si="76"/>
        <v>22.113000000000003</v>
      </c>
      <c r="T93" s="4">
        <f t="shared" si="77"/>
        <v>44.226000000000006</v>
      </c>
      <c r="U93" s="18">
        <f t="shared" si="78"/>
        <v>66.338999999999999</v>
      </c>
      <c r="W93" s="17">
        <f t="shared" si="79"/>
        <v>24.570000000000004</v>
      </c>
      <c r="X93" s="4">
        <f t="shared" si="80"/>
        <v>49.140000000000008</v>
      </c>
      <c r="Y93" s="18">
        <f t="shared" si="81"/>
        <v>73.710000000000008</v>
      </c>
      <c r="AA93" s="17">
        <f t="shared" si="66"/>
        <v>14.81025</v>
      </c>
      <c r="AB93" s="4">
        <f t="shared" si="67"/>
        <v>29.6205</v>
      </c>
      <c r="AC93" s="18">
        <f t="shared" si="68"/>
        <v>44.430749999999996</v>
      </c>
    </row>
    <row r="94" spans="1:29" x14ac:dyDescent="0.25">
      <c r="B94" s="2" t="s">
        <v>123</v>
      </c>
      <c r="D94" s="2">
        <v>350</v>
      </c>
      <c r="E94" s="2">
        <v>140</v>
      </c>
      <c r="G94" s="17">
        <f t="shared" si="69"/>
        <v>10.850000000000001</v>
      </c>
      <c r="H94" s="4">
        <f t="shared" si="70"/>
        <v>21.700000000000003</v>
      </c>
      <c r="I94" s="18">
        <f t="shared" si="71"/>
        <v>32.549999999999997</v>
      </c>
      <c r="J94" s="2"/>
      <c r="K94" s="17">
        <f t="shared" si="72"/>
        <v>29.75</v>
      </c>
      <c r="L94" s="4">
        <f t="shared" si="73"/>
        <v>59.5</v>
      </c>
      <c r="M94" s="18">
        <f t="shared" si="74"/>
        <v>89.25</v>
      </c>
      <c r="O94" s="17">
        <f t="shared" si="75"/>
        <v>29.75</v>
      </c>
      <c r="P94" s="4">
        <f t="shared" si="75"/>
        <v>29.75</v>
      </c>
      <c r="Q94" s="18">
        <f t="shared" si="75"/>
        <v>29.75</v>
      </c>
      <c r="S94" s="17">
        <f t="shared" si="76"/>
        <v>28.35</v>
      </c>
      <c r="T94" s="4">
        <f t="shared" si="77"/>
        <v>56.7</v>
      </c>
      <c r="U94" s="18">
        <f t="shared" si="78"/>
        <v>85.05</v>
      </c>
      <c r="W94" s="17">
        <f t="shared" si="79"/>
        <v>31.5</v>
      </c>
      <c r="X94" s="4">
        <f t="shared" si="80"/>
        <v>63</v>
      </c>
      <c r="Y94" s="18">
        <f t="shared" si="81"/>
        <v>94.5</v>
      </c>
      <c r="AA94" s="17">
        <f t="shared" si="66"/>
        <v>18.987500000000001</v>
      </c>
      <c r="AB94" s="4">
        <f t="shared" si="67"/>
        <v>37.975000000000001</v>
      </c>
      <c r="AC94" s="18">
        <f t="shared" si="68"/>
        <v>56.962499999999999</v>
      </c>
    </row>
    <row r="95" spans="1:29" x14ac:dyDescent="0.25">
      <c r="B95" s="2" t="s">
        <v>124</v>
      </c>
      <c r="D95" s="2">
        <v>338</v>
      </c>
      <c r="E95" s="2">
        <v>135.20000000000002</v>
      </c>
      <c r="G95" s="17">
        <f t="shared" si="69"/>
        <v>10.478000000000002</v>
      </c>
      <c r="H95" s="4">
        <f t="shared" si="70"/>
        <v>20.956000000000003</v>
      </c>
      <c r="I95" s="18">
        <f t="shared" si="71"/>
        <v>31.433999999999997</v>
      </c>
      <c r="J95" s="2"/>
      <c r="K95" s="17">
        <f t="shared" si="72"/>
        <v>28.730000000000004</v>
      </c>
      <c r="L95" s="4">
        <f t="shared" si="73"/>
        <v>57.460000000000008</v>
      </c>
      <c r="M95" s="18">
        <f t="shared" si="74"/>
        <v>86.19</v>
      </c>
      <c r="O95" s="17">
        <f t="shared" si="75"/>
        <v>28.730000000000004</v>
      </c>
      <c r="P95" s="4">
        <f t="shared" si="75"/>
        <v>28.730000000000004</v>
      </c>
      <c r="Q95" s="18">
        <f t="shared" si="75"/>
        <v>28.730000000000004</v>
      </c>
      <c r="S95" s="17">
        <f t="shared" si="76"/>
        <v>27.378000000000004</v>
      </c>
      <c r="T95" s="4">
        <f t="shared" si="77"/>
        <v>54.756000000000007</v>
      </c>
      <c r="U95" s="18">
        <f t="shared" si="78"/>
        <v>82.134</v>
      </c>
      <c r="W95" s="17">
        <f t="shared" si="79"/>
        <v>30.42</v>
      </c>
      <c r="X95" s="4">
        <f t="shared" si="80"/>
        <v>60.84</v>
      </c>
      <c r="Y95" s="18">
        <f t="shared" si="81"/>
        <v>91.259999999999991</v>
      </c>
      <c r="AA95" s="17">
        <f t="shared" si="66"/>
        <v>18.336500000000001</v>
      </c>
      <c r="AB95" s="4">
        <f t="shared" si="67"/>
        <v>36.673000000000002</v>
      </c>
      <c r="AC95" s="18">
        <f t="shared" si="68"/>
        <v>55.009500000000003</v>
      </c>
    </row>
    <row r="96" spans="1:29" x14ac:dyDescent="0.25">
      <c r="B96" s="2" t="s">
        <v>125</v>
      </c>
      <c r="D96" s="2">
        <v>248</v>
      </c>
      <c r="E96" s="2">
        <v>99.2</v>
      </c>
      <c r="G96" s="17">
        <f t="shared" si="69"/>
        <v>7.6879999999999997</v>
      </c>
      <c r="H96" s="4">
        <f t="shared" si="70"/>
        <v>15.375999999999999</v>
      </c>
      <c r="I96" s="18">
        <f t="shared" si="71"/>
        <v>23.063999999999997</v>
      </c>
      <c r="J96" s="2"/>
      <c r="K96" s="17">
        <f t="shared" si="72"/>
        <v>21.08</v>
      </c>
      <c r="L96" s="4">
        <f t="shared" si="73"/>
        <v>42.16</v>
      </c>
      <c r="M96" s="18">
        <f t="shared" si="74"/>
        <v>63.239999999999995</v>
      </c>
      <c r="O96" s="17">
        <f t="shared" si="75"/>
        <v>21.08</v>
      </c>
      <c r="P96" s="4">
        <f t="shared" si="75"/>
        <v>21.08</v>
      </c>
      <c r="Q96" s="18">
        <f t="shared" si="75"/>
        <v>21.08</v>
      </c>
      <c r="S96" s="17">
        <f t="shared" si="76"/>
        <v>20.088000000000005</v>
      </c>
      <c r="T96" s="4">
        <f t="shared" si="77"/>
        <v>40.176000000000009</v>
      </c>
      <c r="U96" s="18">
        <f t="shared" si="78"/>
        <v>60.264000000000003</v>
      </c>
      <c r="W96" s="17">
        <f t="shared" si="79"/>
        <v>22.320000000000004</v>
      </c>
      <c r="X96" s="4">
        <f t="shared" si="80"/>
        <v>44.640000000000008</v>
      </c>
      <c r="Y96" s="18">
        <f t="shared" si="81"/>
        <v>66.960000000000008</v>
      </c>
      <c r="AA96" s="17">
        <f t="shared" si="66"/>
        <v>13.454000000000001</v>
      </c>
      <c r="AB96" s="4">
        <f t="shared" si="67"/>
        <v>26.908000000000001</v>
      </c>
      <c r="AC96" s="18">
        <f t="shared" si="68"/>
        <v>40.361999999999995</v>
      </c>
    </row>
    <row r="97" spans="2:29" x14ac:dyDescent="0.25">
      <c r="B97" s="2" t="s">
        <v>126</v>
      </c>
      <c r="D97" s="2">
        <v>248</v>
      </c>
      <c r="E97" s="2">
        <v>99.2</v>
      </c>
      <c r="G97" s="17">
        <f t="shared" si="69"/>
        <v>7.6879999999999997</v>
      </c>
      <c r="H97" s="4">
        <f t="shared" si="70"/>
        <v>15.375999999999999</v>
      </c>
      <c r="I97" s="18">
        <f t="shared" si="71"/>
        <v>23.063999999999997</v>
      </c>
      <c r="J97" s="2"/>
      <c r="K97" s="17">
        <f t="shared" si="72"/>
        <v>21.08</v>
      </c>
      <c r="L97" s="4">
        <f t="shared" si="73"/>
        <v>42.16</v>
      </c>
      <c r="M97" s="18">
        <f t="shared" si="74"/>
        <v>63.239999999999995</v>
      </c>
      <c r="O97" s="17">
        <f t="shared" si="75"/>
        <v>21.08</v>
      </c>
      <c r="P97" s="4">
        <f t="shared" si="75"/>
        <v>21.08</v>
      </c>
      <c r="Q97" s="18">
        <f t="shared" si="75"/>
        <v>21.08</v>
      </c>
      <c r="S97" s="17">
        <f t="shared" si="76"/>
        <v>20.088000000000005</v>
      </c>
      <c r="T97" s="4">
        <f t="shared" si="77"/>
        <v>40.176000000000009</v>
      </c>
      <c r="U97" s="18">
        <f t="shared" si="78"/>
        <v>60.264000000000003</v>
      </c>
      <c r="W97" s="17">
        <f t="shared" si="79"/>
        <v>22.320000000000004</v>
      </c>
      <c r="X97" s="4">
        <f t="shared" si="80"/>
        <v>44.640000000000008</v>
      </c>
      <c r="Y97" s="18">
        <f t="shared" si="81"/>
        <v>66.960000000000008</v>
      </c>
      <c r="AA97" s="17">
        <f t="shared" si="66"/>
        <v>13.454000000000001</v>
      </c>
      <c r="AB97" s="4">
        <f t="shared" si="67"/>
        <v>26.908000000000001</v>
      </c>
      <c r="AC97" s="18">
        <f t="shared" si="68"/>
        <v>40.361999999999995</v>
      </c>
    </row>
    <row r="98" spans="2:29" x14ac:dyDescent="0.25">
      <c r="B98" s="2" t="s">
        <v>127</v>
      </c>
      <c r="D98" s="2">
        <v>283</v>
      </c>
      <c r="E98" s="2">
        <v>113.2</v>
      </c>
      <c r="G98" s="17">
        <f t="shared" si="69"/>
        <v>8.7730000000000015</v>
      </c>
      <c r="H98" s="4">
        <f t="shared" si="70"/>
        <v>17.546000000000003</v>
      </c>
      <c r="I98" s="18">
        <f t="shared" si="71"/>
        <v>26.318999999999999</v>
      </c>
      <c r="J98" s="2"/>
      <c r="K98" s="17">
        <f t="shared" si="72"/>
        <v>24.055</v>
      </c>
      <c r="L98" s="4">
        <f t="shared" si="73"/>
        <v>48.11</v>
      </c>
      <c r="M98" s="18">
        <f t="shared" si="74"/>
        <v>72.164999999999992</v>
      </c>
      <c r="O98" s="17">
        <f t="shared" si="75"/>
        <v>24.055</v>
      </c>
      <c r="P98" s="4">
        <f t="shared" si="75"/>
        <v>24.055</v>
      </c>
      <c r="Q98" s="18">
        <f t="shared" si="75"/>
        <v>24.055</v>
      </c>
      <c r="S98" s="17">
        <f t="shared" si="76"/>
        <v>22.923000000000002</v>
      </c>
      <c r="T98" s="4">
        <f t="shared" si="77"/>
        <v>45.846000000000004</v>
      </c>
      <c r="U98" s="18">
        <f t="shared" si="78"/>
        <v>68.769000000000005</v>
      </c>
      <c r="W98" s="17">
        <f t="shared" si="79"/>
        <v>25.470000000000002</v>
      </c>
      <c r="X98" s="4">
        <f t="shared" si="80"/>
        <v>50.940000000000005</v>
      </c>
      <c r="Y98" s="18">
        <f t="shared" si="81"/>
        <v>76.41</v>
      </c>
      <c r="AA98" s="17">
        <f t="shared" si="66"/>
        <v>15.35275</v>
      </c>
      <c r="AB98" s="4">
        <f t="shared" si="67"/>
        <v>30.705500000000001</v>
      </c>
      <c r="AC98" s="18">
        <f t="shared" si="68"/>
        <v>46.058250000000001</v>
      </c>
    </row>
    <row r="99" spans="2:29" x14ac:dyDescent="0.25">
      <c r="B99" s="2" t="s">
        <v>128</v>
      </c>
      <c r="D99" s="2">
        <v>283</v>
      </c>
      <c r="E99" s="2">
        <v>113.2</v>
      </c>
      <c r="G99" s="17">
        <f t="shared" si="69"/>
        <v>8.7730000000000015</v>
      </c>
      <c r="H99" s="4">
        <f t="shared" si="70"/>
        <v>17.546000000000003</v>
      </c>
      <c r="I99" s="18">
        <f t="shared" si="71"/>
        <v>26.318999999999999</v>
      </c>
      <c r="J99" s="2"/>
      <c r="K99" s="17">
        <f t="shared" si="72"/>
        <v>24.055</v>
      </c>
      <c r="L99" s="4">
        <f t="shared" si="73"/>
        <v>48.11</v>
      </c>
      <c r="M99" s="18">
        <f t="shared" si="74"/>
        <v>72.164999999999992</v>
      </c>
      <c r="O99" s="17">
        <f t="shared" si="75"/>
        <v>24.055</v>
      </c>
      <c r="P99" s="4">
        <f t="shared" si="75"/>
        <v>24.055</v>
      </c>
      <c r="Q99" s="18">
        <f t="shared" si="75"/>
        <v>24.055</v>
      </c>
      <c r="S99" s="17">
        <f t="shared" si="76"/>
        <v>22.923000000000002</v>
      </c>
      <c r="T99" s="4">
        <f t="shared" si="77"/>
        <v>45.846000000000004</v>
      </c>
      <c r="U99" s="18">
        <f t="shared" si="78"/>
        <v>68.769000000000005</v>
      </c>
      <c r="W99" s="17">
        <f t="shared" si="79"/>
        <v>25.470000000000002</v>
      </c>
      <c r="X99" s="4">
        <f t="shared" si="80"/>
        <v>50.940000000000005</v>
      </c>
      <c r="Y99" s="18">
        <f t="shared" si="81"/>
        <v>76.41</v>
      </c>
      <c r="AA99" s="17">
        <f t="shared" si="66"/>
        <v>15.35275</v>
      </c>
      <c r="AB99" s="4">
        <f t="shared" si="67"/>
        <v>30.705500000000001</v>
      </c>
      <c r="AC99" s="18">
        <f t="shared" si="68"/>
        <v>46.058250000000001</v>
      </c>
    </row>
    <row r="100" spans="2:29" x14ac:dyDescent="0.25">
      <c r="B100" s="2" t="s">
        <v>129</v>
      </c>
      <c r="D100" s="2">
        <v>400</v>
      </c>
      <c r="E100" s="2">
        <v>160</v>
      </c>
      <c r="G100" s="17">
        <f t="shared" si="69"/>
        <v>12.4</v>
      </c>
      <c r="H100" s="4">
        <f t="shared" si="70"/>
        <v>24.8</v>
      </c>
      <c r="I100" s="18">
        <f t="shared" si="71"/>
        <v>37.199999999999996</v>
      </c>
      <c r="J100" s="2"/>
      <c r="K100" s="17">
        <f t="shared" si="72"/>
        <v>34</v>
      </c>
      <c r="L100" s="4">
        <f t="shared" si="73"/>
        <v>68</v>
      </c>
      <c r="M100" s="18">
        <f t="shared" si="74"/>
        <v>102</v>
      </c>
      <c r="O100" s="17">
        <f t="shared" si="75"/>
        <v>34</v>
      </c>
      <c r="P100" s="4">
        <f t="shared" si="75"/>
        <v>34</v>
      </c>
      <c r="Q100" s="18">
        <f t="shared" si="75"/>
        <v>34</v>
      </c>
      <c r="S100" s="17">
        <f t="shared" si="76"/>
        <v>32.4</v>
      </c>
      <c r="T100" s="4">
        <f t="shared" si="77"/>
        <v>64.8</v>
      </c>
      <c r="U100" s="18">
        <f t="shared" si="78"/>
        <v>97.2</v>
      </c>
      <c r="W100" s="17">
        <f t="shared" si="79"/>
        <v>36</v>
      </c>
      <c r="X100" s="4">
        <f t="shared" si="80"/>
        <v>72</v>
      </c>
      <c r="Y100" s="18">
        <f t="shared" si="81"/>
        <v>108</v>
      </c>
      <c r="AA100" s="17">
        <f t="shared" si="66"/>
        <v>21.700000000000003</v>
      </c>
      <c r="AB100" s="4">
        <f t="shared" si="67"/>
        <v>43.400000000000006</v>
      </c>
      <c r="AC100" s="18">
        <f t="shared" si="68"/>
        <v>65.099999999999994</v>
      </c>
    </row>
    <row r="101" spans="2:29" x14ac:dyDescent="0.25">
      <c r="B101" s="2" t="s">
        <v>129</v>
      </c>
      <c r="D101" s="2">
        <v>400</v>
      </c>
      <c r="E101" s="2">
        <v>160</v>
      </c>
      <c r="G101" s="17">
        <f t="shared" si="69"/>
        <v>12.4</v>
      </c>
      <c r="H101" s="4">
        <f t="shared" si="70"/>
        <v>24.8</v>
      </c>
      <c r="I101" s="18">
        <f t="shared" si="71"/>
        <v>37.199999999999996</v>
      </c>
      <c r="J101" s="2"/>
      <c r="K101" s="17">
        <f t="shared" si="72"/>
        <v>34</v>
      </c>
      <c r="L101" s="4">
        <f t="shared" si="73"/>
        <v>68</v>
      </c>
      <c r="M101" s="18">
        <f t="shared" si="74"/>
        <v>102</v>
      </c>
      <c r="O101" s="17">
        <f t="shared" si="75"/>
        <v>34</v>
      </c>
      <c r="P101" s="4">
        <f t="shared" si="75"/>
        <v>34</v>
      </c>
      <c r="Q101" s="18">
        <f t="shared" si="75"/>
        <v>34</v>
      </c>
      <c r="S101" s="17">
        <f t="shared" si="76"/>
        <v>32.4</v>
      </c>
      <c r="T101" s="4">
        <f t="shared" si="77"/>
        <v>64.8</v>
      </c>
      <c r="U101" s="18">
        <f t="shared" si="78"/>
        <v>97.2</v>
      </c>
      <c r="W101" s="17">
        <f t="shared" si="79"/>
        <v>36</v>
      </c>
      <c r="X101" s="4">
        <f t="shared" si="80"/>
        <v>72</v>
      </c>
      <c r="Y101" s="18">
        <f t="shared" si="81"/>
        <v>108</v>
      </c>
      <c r="AA101" s="17">
        <f t="shared" si="66"/>
        <v>21.700000000000003</v>
      </c>
      <c r="AB101" s="4">
        <f t="shared" si="67"/>
        <v>43.400000000000006</v>
      </c>
      <c r="AC101" s="18">
        <f t="shared" si="68"/>
        <v>65.099999999999994</v>
      </c>
    </row>
    <row r="102" spans="2:29" x14ac:dyDescent="0.25">
      <c r="B102" s="2" t="s">
        <v>130</v>
      </c>
      <c r="D102" s="2">
        <v>357</v>
      </c>
      <c r="E102" s="2">
        <v>142.80000000000001</v>
      </c>
      <c r="G102" s="17">
        <f t="shared" si="69"/>
        <v>11.067</v>
      </c>
      <c r="H102" s="4">
        <f t="shared" si="70"/>
        <v>22.134</v>
      </c>
      <c r="I102" s="18">
        <f t="shared" si="71"/>
        <v>33.201000000000001</v>
      </c>
      <c r="J102" s="2"/>
      <c r="K102" s="17">
        <f t="shared" si="72"/>
        <v>30.344999999999999</v>
      </c>
      <c r="L102" s="4">
        <f t="shared" si="73"/>
        <v>60.69</v>
      </c>
      <c r="M102" s="18">
        <f t="shared" si="74"/>
        <v>91.034999999999997</v>
      </c>
      <c r="O102" s="17">
        <f t="shared" si="75"/>
        <v>30.344999999999999</v>
      </c>
      <c r="P102" s="4">
        <f t="shared" si="75"/>
        <v>30.344999999999999</v>
      </c>
      <c r="Q102" s="18">
        <f t="shared" si="75"/>
        <v>30.344999999999999</v>
      </c>
      <c r="S102" s="17">
        <f t="shared" si="76"/>
        <v>28.917000000000002</v>
      </c>
      <c r="T102" s="4">
        <f t="shared" si="77"/>
        <v>57.834000000000003</v>
      </c>
      <c r="U102" s="18">
        <f t="shared" si="78"/>
        <v>86.751000000000005</v>
      </c>
      <c r="W102" s="17">
        <f t="shared" si="79"/>
        <v>32.130000000000003</v>
      </c>
      <c r="X102" s="4">
        <f t="shared" si="80"/>
        <v>64.260000000000005</v>
      </c>
      <c r="Y102" s="18">
        <f t="shared" si="81"/>
        <v>96.39</v>
      </c>
      <c r="AA102" s="17">
        <f t="shared" si="66"/>
        <v>19.367250000000002</v>
      </c>
      <c r="AB102" s="4">
        <f t="shared" si="67"/>
        <v>38.734500000000004</v>
      </c>
      <c r="AC102" s="18">
        <f t="shared" si="68"/>
        <v>58.101750000000003</v>
      </c>
    </row>
    <row r="103" spans="2:29" x14ac:dyDescent="0.25">
      <c r="B103" s="2" t="s">
        <v>131</v>
      </c>
      <c r="D103" s="2">
        <v>656</v>
      </c>
      <c r="E103" s="2">
        <v>262.40000000000003</v>
      </c>
      <c r="G103" s="17">
        <f t="shared" si="69"/>
        <v>20.335999999999999</v>
      </c>
      <c r="H103" s="4">
        <f t="shared" si="70"/>
        <v>40.671999999999997</v>
      </c>
      <c r="I103" s="18">
        <f t="shared" si="71"/>
        <v>61.007999999999996</v>
      </c>
      <c r="J103" s="2"/>
      <c r="K103" s="17">
        <f t="shared" si="72"/>
        <v>55.760000000000005</v>
      </c>
      <c r="L103" s="4">
        <f t="shared" si="73"/>
        <v>111.52000000000001</v>
      </c>
      <c r="M103" s="18">
        <f t="shared" si="74"/>
        <v>167.28</v>
      </c>
      <c r="O103" s="17">
        <f t="shared" si="75"/>
        <v>55.760000000000005</v>
      </c>
      <c r="P103" s="4">
        <f t="shared" si="75"/>
        <v>55.760000000000005</v>
      </c>
      <c r="Q103" s="18">
        <f t="shared" si="75"/>
        <v>55.760000000000005</v>
      </c>
      <c r="S103" s="17">
        <f t="shared" si="76"/>
        <v>53.136000000000003</v>
      </c>
      <c r="T103" s="4">
        <f t="shared" si="77"/>
        <v>106.27200000000001</v>
      </c>
      <c r="U103" s="18">
        <f t="shared" si="78"/>
        <v>159.40799999999999</v>
      </c>
      <c r="W103" s="17">
        <f t="shared" si="79"/>
        <v>59.04</v>
      </c>
      <c r="X103" s="4">
        <f t="shared" si="80"/>
        <v>118.08</v>
      </c>
      <c r="Y103" s="18">
        <f t="shared" si="81"/>
        <v>177.11999999999998</v>
      </c>
      <c r="AA103" s="17">
        <f t="shared" si="66"/>
        <v>35.588000000000001</v>
      </c>
      <c r="AB103" s="4">
        <f t="shared" si="67"/>
        <v>71.176000000000002</v>
      </c>
      <c r="AC103" s="18">
        <f t="shared" si="68"/>
        <v>106.764</v>
      </c>
    </row>
    <row r="104" spans="2:29" x14ac:dyDescent="0.25">
      <c r="B104" s="2" t="s">
        <v>132</v>
      </c>
      <c r="D104" s="2">
        <v>495</v>
      </c>
      <c r="E104" s="2">
        <v>198</v>
      </c>
      <c r="G104" s="17">
        <f t="shared" si="69"/>
        <v>15.344999999999999</v>
      </c>
      <c r="H104" s="4">
        <f t="shared" si="70"/>
        <v>30.689999999999998</v>
      </c>
      <c r="I104" s="18">
        <f t="shared" si="71"/>
        <v>46.034999999999997</v>
      </c>
      <c r="J104" s="2"/>
      <c r="K104" s="17">
        <f t="shared" si="72"/>
        <v>42.075000000000003</v>
      </c>
      <c r="L104" s="4">
        <f t="shared" si="73"/>
        <v>84.15</v>
      </c>
      <c r="M104" s="18">
        <f t="shared" si="74"/>
        <v>126.22499999999999</v>
      </c>
      <c r="O104" s="17">
        <f t="shared" si="75"/>
        <v>42.075000000000003</v>
      </c>
      <c r="P104" s="4">
        <f t="shared" si="75"/>
        <v>42.075000000000003</v>
      </c>
      <c r="Q104" s="18">
        <f t="shared" si="75"/>
        <v>42.075000000000003</v>
      </c>
      <c r="S104" s="17">
        <f t="shared" si="76"/>
        <v>40.095000000000006</v>
      </c>
      <c r="T104" s="4">
        <f t="shared" si="77"/>
        <v>80.190000000000012</v>
      </c>
      <c r="U104" s="18">
        <f t="shared" si="78"/>
        <v>120.28500000000001</v>
      </c>
      <c r="W104" s="17">
        <f t="shared" si="79"/>
        <v>44.550000000000004</v>
      </c>
      <c r="X104" s="4">
        <f t="shared" si="80"/>
        <v>89.100000000000009</v>
      </c>
      <c r="Y104" s="18">
        <f t="shared" si="81"/>
        <v>133.65</v>
      </c>
      <c r="AA104" s="17">
        <f t="shared" si="66"/>
        <v>26.853749999999998</v>
      </c>
      <c r="AB104" s="4">
        <f t="shared" si="67"/>
        <v>53.707499999999996</v>
      </c>
      <c r="AC104" s="18">
        <f t="shared" si="68"/>
        <v>80.561249999999987</v>
      </c>
    </row>
    <row r="105" spans="2:29" x14ac:dyDescent="0.25">
      <c r="B105" s="2" t="s">
        <v>133</v>
      </c>
      <c r="D105" s="2">
        <v>471</v>
      </c>
      <c r="E105" s="2">
        <v>188.4</v>
      </c>
      <c r="G105" s="17">
        <f t="shared" si="69"/>
        <v>14.600999999999999</v>
      </c>
      <c r="H105" s="4">
        <f t="shared" si="70"/>
        <v>29.201999999999998</v>
      </c>
      <c r="I105" s="18">
        <f t="shared" si="71"/>
        <v>43.802999999999997</v>
      </c>
      <c r="J105" s="2"/>
      <c r="K105" s="17">
        <f t="shared" si="72"/>
        <v>40.034999999999997</v>
      </c>
      <c r="L105" s="4">
        <f t="shared" si="73"/>
        <v>80.069999999999993</v>
      </c>
      <c r="M105" s="18">
        <f t="shared" si="74"/>
        <v>120.10499999999999</v>
      </c>
      <c r="O105" s="17">
        <f t="shared" si="75"/>
        <v>40.034999999999997</v>
      </c>
      <c r="P105" s="4">
        <f t="shared" si="75"/>
        <v>40.034999999999997</v>
      </c>
      <c r="Q105" s="18">
        <f t="shared" si="75"/>
        <v>40.034999999999997</v>
      </c>
      <c r="S105" s="17">
        <f t="shared" si="76"/>
        <v>38.151000000000003</v>
      </c>
      <c r="T105" s="4">
        <f t="shared" si="77"/>
        <v>76.302000000000007</v>
      </c>
      <c r="U105" s="18">
        <f t="shared" si="78"/>
        <v>114.45300000000002</v>
      </c>
      <c r="W105" s="17">
        <f t="shared" si="79"/>
        <v>42.390000000000008</v>
      </c>
      <c r="X105" s="4">
        <f t="shared" si="80"/>
        <v>84.780000000000015</v>
      </c>
      <c r="Y105" s="18">
        <f t="shared" si="81"/>
        <v>127.17</v>
      </c>
      <c r="AA105" s="17">
        <f t="shared" si="66"/>
        <v>25.551749999999998</v>
      </c>
      <c r="AB105" s="4">
        <f t="shared" si="67"/>
        <v>51.103499999999997</v>
      </c>
      <c r="AC105" s="18">
        <f t="shared" si="68"/>
        <v>76.655249999999995</v>
      </c>
    </row>
    <row r="106" spans="2:29" x14ac:dyDescent="0.25">
      <c r="B106" s="2" t="s">
        <v>134</v>
      </c>
      <c r="D106" s="2">
        <v>322</v>
      </c>
      <c r="E106" s="2">
        <v>128.80000000000001</v>
      </c>
      <c r="G106" s="17">
        <f t="shared" si="69"/>
        <v>9.9819999999999993</v>
      </c>
      <c r="H106" s="4">
        <f t="shared" si="70"/>
        <v>19.963999999999999</v>
      </c>
      <c r="I106" s="18">
        <f t="shared" si="71"/>
        <v>29.945999999999998</v>
      </c>
      <c r="J106" s="2"/>
      <c r="K106" s="17">
        <f t="shared" si="72"/>
        <v>27.37</v>
      </c>
      <c r="L106" s="4">
        <f t="shared" si="73"/>
        <v>54.74</v>
      </c>
      <c r="M106" s="18">
        <f t="shared" si="74"/>
        <v>82.11</v>
      </c>
      <c r="O106" s="17">
        <f t="shared" si="75"/>
        <v>27.37</v>
      </c>
      <c r="P106" s="4">
        <f t="shared" si="75"/>
        <v>27.37</v>
      </c>
      <c r="Q106" s="18">
        <f t="shared" si="75"/>
        <v>27.37</v>
      </c>
      <c r="S106" s="17">
        <f t="shared" si="76"/>
        <v>26.082000000000001</v>
      </c>
      <c r="T106" s="4">
        <f t="shared" si="77"/>
        <v>52.164000000000001</v>
      </c>
      <c r="U106" s="18">
        <f t="shared" si="78"/>
        <v>78.245999999999995</v>
      </c>
      <c r="W106" s="17">
        <f t="shared" si="79"/>
        <v>28.980000000000004</v>
      </c>
      <c r="X106" s="4">
        <f t="shared" si="80"/>
        <v>57.960000000000008</v>
      </c>
      <c r="Y106" s="18">
        <f t="shared" si="81"/>
        <v>86.94</v>
      </c>
      <c r="AA106" s="17">
        <f t="shared" si="66"/>
        <v>17.468500000000002</v>
      </c>
      <c r="AB106" s="4">
        <f t="shared" si="67"/>
        <v>34.937000000000005</v>
      </c>
      <c r="AC106" s="18">
        <f t="shared" si="68"/>
        <v>52.405499999999996</v>
      </c>
    </row>
    <row r="107" spans="2:29" x14ac:dyDescent="0.25">
      <c r="B107" s="2" t="s">
        <v>135</v>
      </c>
      <c r="D107" s="2">
        <v>325</v>
      </c>
      <c r="E107" s="2">
        <v>130</v>
      </c>
      <c r="G107" s="17">
        <f t="shared" si="69"/>
        <v>10.075000000000001</v>
      </c>
      <c r="H107" s="4">
        <f t="shared" si="70"/>
        <v>20.150000000000002</v>
      </c>
      <c r="I107" s="18">
        <f t="shared" si="71"/>
        <v>30.224999999999998</v>
      </c>
      <c r="J107" s="2"/>
      <c r="K107" s="17">
        <f t="shared" si="72"/>
        <v>27.625</v>
      </c>
      <c r="L107" s="4">
        <f t="shared" si="73"/>
        <v>55.25</v>
      </c>
      <c r="M107" s="18">
        <f t="shared" si="74"/>
        <v>82.875</v>
      </c>
      <c r="O107" s="17">
        <f t="shared" si="75"/>
        <v>27.625</v>
      </c>
      <c r="P107" s="4">
        <f t="shared" si="75"/>
        <v>27.625</v>
      </c>
      <c r="Q107" s="18">
        <f t="shared" si="75"/>
        <v>27.625</v>
      </c>
      <c r="S107" s="17">
        <f t="shared" si="76"/>
        <v>26.325000000000003</v>
      </c>
      <c r="T107" s="4">
        <f t="shared" si="77"/>
        <v>52.650000000000006</v>
      </c>
      <c r="U107" s="18">
        <f t="shared" si="78"/>
        <v>78.974999999999994</v>
      </c>
      <c r="W107" s="17">
        <f t="shared" si="79"/>
        <v>29.25</v>
      </c>
      <c r="X107" s="4">
        <f t="shared" si="80"/>
        <v>58.5</v>
      </c>
      <c r="Y107" s="18">
        <f t="shared" si="81"/>
        <v>87.75</v>
      </c>
      <c r="AA107" s="17">
        <f t="shared" si="66"/>
        <v>17.631250000000001</v>
      </c>
      <c r="AB107" s="4">
        <f t="shared" si="67"/>
        <v>35.262500000000003</v>
      </c>
      <c r="AC107" s="18">
        <f t="shared" si="68"/>
        <v>52.893749999999997</v>
      </c>
    </row>
    <row r="108" spans="2:29" x14ac:dyDescent="0.25">
      <c r="B108" s="2" t="s">
        <v>136</v>
      </c>
      <c r="D108" s="2">
        <v>412</v>
      </c>
      <c r="E108" s="2">
        <v>164.8</v>
      </c>
      <c r="G108" s="17">
        <f t="shared" si="69"/>
        <v>12.772</v>
      </c>
      <c r="H108" s="4">
        <f t="shared" si="70"/>
        <v>25.544</v>
      </c>
      <c r="I108" s="18">
        <f t="shared" si="71"/>
        <v>38.315999999999995</v>
      </c>
      <c r="J108" s="2"/>
      <c r="K108" s="17">
        <f t="shared" si="72"/>
        <v>35.020000000000003</v>
      </c>
      <c r="L108" s="4">
        <f t="shared" si="73"/>
        <v>70.040000000000006</v>
      </c>
      <c r="M108" s="18">
        <f t="shared" si="74"/>
        <v>105.05999999999999</v>
      </c>
      <c r="O108" s="17">
        <f t="shared" si="75"/>
        <v>35.020000000000003</v>
      </c>
      <c r="P108" s="4">
        <f t="shared" si="75"/>
        <v>35.020000000000003</v>
      </c>
      <c r="Q108" s="18">
        <f t="shared" si="75"/>
        <v>35.020000000000003</v>
      </c>
      <c r="S108" s="17">
        <f t="shared" si="76"/>
        <v>33.372000000000007</v>
      </c>
      <c r="T108" s="4">
        <f t="shared" si="77"/>
        <v>66.744000000000014</v>
      </c>
      <c r="U108" s="18">
        <f t="shared" si="78"/>
        <v>100.116</v>
      </c>
      <c r="W108" s="17">
        <f t="shared" si="79"/>
        <v>37.080000000000005</v>
      </c>
      <c r="X108" s="4">
        <f t="shared" si="80"/>
        <v>74.160000000000011</v>
      </c>
      <c r="Y108" s="18">
        <f t="shared" si="81"/>
        <v>111.24</v>
      </c>
      <c r="AA108" s="17">
        <f t="shared" si="66"/>
        <v>22.350999999999999</v>
      </c>
      <c r="AB108" s="4">
        <f t="shared" si="67"/>
        <v>44.701999999999998</v>
      </c>
      <c r="AC108" s="18">
        <f t="shared" si="68"/>
        <v>67.052999999999997</v>
      </c>
    </row>
    <row r="109" spans="2:29" x14ac:dyDescent="0.25">
      <c r="B109" s="2" t="s">
        <v>137</v>
      </c>
      <c r="D109" s="2">
        <v>352</v>
      </c>
      <c r="E109" s="2">
        <v>140.80000000000001</v>
      </c>
      <c r="G109" s="17">
        <f t="shared" si="69"/>
        <v>10.912000000000001</v>
      </c>
      <c r="H109" s="4">
        <f t="shared" si="70"/>
        <v>21.824000000000002</v>
      </c>
      <c r="I109" s="18">
        <f t="shared" si="71"/>
        <v>32.735999999999997</v>
      </c>
      <c r="J109" s="2"/>
      <c r="K109" s="17">
        <f t="shared" si="72"/>
        <v>29.92</v>
      </c>
      <c r="L109" s="4">
        <f t="shared" si="73"/>
        <v>59.84</v>
      </c>
      <c r="M109" s="18">
        <f t="shared" si="74"/>
        <v>89.759999999999991</v>
      </c>
      <c r="O109" s="17">
        <f t="shared" si="75"/>
        <v>29.92</v>
      </c>
      <c r="P109" s="4">
        <f t="shared" si="75"/>
        <v>29.92</v>
      </c>
      <c r="Q109" s="18">
        <f t="shared" si="75"/>
        <v>29.92</v>
      </c>
      <c r="S109" s="17">
        <f t="shared" si="76"/>
        <v>28.512</v>
      </c>
      <c r="T109" s="4">
        <f t="shared" si="77"/>
        <v>57.024000000000001</v>
      </c>
      <c r="U109" s="18">
        <f t="shared" si="78"/>
        <v>85.536000000000001</v>
      </c>
      <c r="W109" s="17">
        <f t="shared" si="79"/>
        <v>31.680000000000003</v>
      </c>
      <c r="X109" s="4">
        <f t="shared" si="80"/>
        <v>63.360000000000007</v>
      </c>
      <c r="Y109" s="18">
        <f t="shared" si="81"/>
        <v>95.04</v>
      </c>
      <c r="AA109" s="17">
        <f t="shared" si="66"/>
        <v>19.096</v>
      </c>
      <c r="AB109" s="4">
        <f t="shared" si="67"/>
        <v>38.192</v>
      </c>
      <c r="AC109" s="18">
        <f t="shared" si="68"/>
        <v>57.288000000000004</v>
      </c>
    </row>
    <row r="110" spans="2:29" x14ac:dyDescent="0.25">
      <c r="B110" s="2" t="s">
        <v>138</v>
      </c>
      <c r="D110" s="2">
        <v>445</v>
      </c>
      <c r="E110" s="2">
        <v>178</v>
      </c>
      <c r="G110" s="17">
        <f t="shared" si="69"/>
        <v>13.795</v>
      </c>
      <c r="H110" s="4">
        <f t="shared" si="70"/>
        <v>27.59</v>
      </c>
      <c r="I110" s="18">
        <f t="shared" si="71"/>
        <v>41.384999999999998</v>
      </c>
      <c r="J110" s="2"/>
      <c r="K110" s="17">
        <f t="shared" si="72"/>
        <v>37.825000000000003</v>
      </c>
      <c r="L110" s="4">
        <f t="shared" si="73"/>
        <v>75.650000000000006</v>
      </c>
      <c r="M110" s="18">
        <f t="shared" si="74"/>
        <v>113.47499999999999</v>
      </c>
      <c r="O110" s="17">
        <f t="shared" si="75"/>
        <v>37.825000000000003</v>
      </c>
      <c r="P110" s="4">
        <f t="shared" si="75"/>
        <v>37.825000000000003</v>
      </c>
      <c r="Q110" s="18">
        <f t="shared" si="75"/>
        <v>37.825000000000003</v>
      </c>
      <c r="S110" s="17">
        <f t="shared" si="76"/>
        <v>36.045000000000009</v>
      </c>
      <c r="T110" s="4">
        <f t="shared" si="77"/>
        <v>72.090000000000018</v>
      </c>
      <c r="U110" s="18">
        <f t="shared" si="78"/>
        <v>108.13500000000001</v>
      </c>
      <c r="W110" s="17">
        <f t="shared" si="79"/>
        <v>40.050000000000004</v>
      </c>
      <c r="X110" s="4">
        <f t="shared" si="80"/>
        <v>80.100000000000009</v>
      </c>
      <c r="Y110" s="18">
        <f t="shared" si="81"/>
        <v>120.14999999999999</v>
      </c>
      <c r="AA110" s="17">
        <f t="shared" si="66"/>
        <v>24.141249999999999</v>
      </c>
      <c r="AB110" s="4">
        <f t="shared" si="67"/>
        <v>48.282499999999999</v>
      </c>
      <c r="AC110" s="18">
        <f t="shared" si="68"/>
        <v>72.423749999999984</v>
      </c>
    </row>
    <row r="111" spans="2:29" x14ac:dyDescent="0.25">
      <c r="B111" s="2" t="s">
        <v>139</v>
      </c>
      <c r="D111" s="2">
        <v>389</v>
      </c>
      <c r="E111" s="2">
        <v>155.60000000000002</v>
      </c>
      <c r="G111" s="17">
        <f t="shared" si="69"/>
        <v>12.059000000000001</v>
      </c>
      <c r="H111" s="4">
        <f t="shared" si="70"/>
        <v>24.118000000000002</v>
      </c>
      <c r="I111" s="18">
        <f t="shared" si="71"/>
        <v>36.177</v>
      </c>
      <c r="J111" s="2"/>
      <c r="K111" s="17">
        <f t="shared" si="72"/>
        <v>33.064999999999998</v>
      </c>
      <c r="L111" s="4">
        <f t="shared" si="73"/>
        <v>66.13</v>
      </c>
      <c r="M111" s="18">
        <f t="shared" si="74"/>
        <v>99.194999999999993</v>
      </c>
      <c r="O111" s="17">
        <f t="shared" si="75"/>
        <v>33.064999999999998</v>
      </c>
      <c r="P111" s="4">
        <f t="shared" si="75"/>
        <v>33.064999999999998</v>
      </c>
      <c r="Q111" s="18">
        <f t="shared" si="75"/>
        <v>33.064999999999998</v>
      </c>
      <c r="S111" s="17">
        <f t="shared" si="76"/>
        <v>31.509000000000004</v>
      </c>
      <c r="T111" s="4">
        <f t="shared" si="77"/>
        <v>63.018000000000008</v>
      </c>
      <c r="U111" s="18">
        <f t="shared" si="78"/>
        <v>94.527000000000001</v>
      </c>
      <c r="W111" s="17">
        <f t="shared" si="79"/>
        <v>35.010000000000005</v>
      </c>
      <c r="X111" s="4">
        <f t="shared" si="80"/>
        <v>70.02000000000001</v>
      </c>
      <c r="Y111" s="18">
        <f t="shared" si="81"/>
        <v>105.03</v>
      </c>
      <c r="AA111" s="17">
        <f t="shared" si="66"/>
        <v>21.103250000000003</v>
      </c>
      <c r="AB111" s="4">
        <f t="shared" si="67"/>
        <v>42.206500000000005</v>
      </c>
      <c r="AC111" s="18">
        <f t="shared" si="68"/>
        <v>63.309749999999994</v>
      </c>
    </row>
    <row r="112" spans="2:29" x14ac:dyDescent="0.25">
      <c r="B112" s="2" t="s">
        <v>140</v>
      </c>
      <c r="D112" s="2">
        <v>803</v>
      </c>
      <c r="E112" s="2">
        <v>321.20000000000005</v>
      </c>
      <c r="G112" s="17">
        <f t="shared" si="69"/>
        <v>24.893000000000001</v>
      </c>
      <c r="H112" s="4">
        <f t="shared" si="70"/>
        <v>49.786000000000001</v>
      </c>
      <c r="I112" s="18">
        <f t="shared" si="71"/>
        <v>74.679000000000002</v>
      </c>
      <c r="J112" s="2"/>
      <c r="K112" s="17">
        <f t="shared" si="72"/>
        <v>68.254999999999995</v>
      </c>
      <c r="L112" s="4">
        <f t="shared" si="73"/>
        <v>136.51</v>
      </c>
      <c r="M112" s="18">
        <f t="shared" si="74"/>
        <v>204.76499999999999</v>
      </c>
      <c r="O112" s="17">
        <f t="shared" si="75"/>
        <v>68.254999999999995</v>
      </c>
      <c r="P112" s="4">
        <f t="shared" si="75"/>
        <v>68.254999999999995</v>
      </c>
      <c r="Q112" s="18">
        <f t="shared" si="75"/>
        <v>68.254999999999995</v>
      </c>
      <c r="S112" s="17">
        <f t="shared" si="76"/>
        <v>65.043000000000006</v>
      </c>
      <c r="T112" s="4">
        <f t="shared" si="77"/>
        <v>130.08600000000001</v>
      </c>
      <c r="U112" s="18">
        <f t="shared" si="78"/>
        <v>195.12900000000002</v>
      </c>
      <c r="W112" s="17">
        <f t="shared" si="79"/>
        <v>72.27000000000001</v>
      </c>
      <c r="X112" s="4">
        <f t="shared" si="80"/>
        <v>144.54000000000002</v>
      </c>
      <c r="Y112" s="18">
        <f t="shared" si="81"/>
        <v>216.81</v>
      </c>
      <c r="AA112" s="17">
        <f t="shared" si="66"/>
        <v>43.562750000000001</v>
      </c>
      <c r="AB112" s="4">
        <f t="shared" si="67"/>
        <v>87.125500000000002</v>
      </c>
      <c r="AC112" s="18">
        <f t="shared" si="68"/>
        <v>130.68824999999998</v>
      </c>
    </row>
    <row r="113" spans="2:29" x14ac:dyDescent="0.25">
      <c r="B113" s="2" t="s">
        <v>141</v>
      </c>
      <c r="D113" s="2">
        <v>321</v>
      </c>
      <c r="E113" s="2">
        <v>128.4</v>
      </c>
      <c r="G113" s="17">
        <f t="shared" si="69"/>
        <v>9.9510000000000005</v>
      </c>
      <c r="H113" s="4">
        <f t="shared" si="70"/>
        <v>19.902000000000001</v>
      </c>
      <c r="I113" s="18">
        <f t="shared" si="71"/>
        <v>29.853000000000002</v>
      </c>
      <c r="J113" s="2"/>
      <c r="K113" s="17">
        <f t="shared" si="72"/>
        <v>27.284999999999997</v>
      </c>
      <c r="L113" s="4">
        <f t="shared" si="73"/>
        <v>54.569999999999993</v>
      </c>
      <c r="M113" s="18">
        <f t="shared" si="74"/>
        <v>81.85499999999999</v>
      </c>
      <c r="O113" s="17">
        <f t="shared" si="75"/>
        <v>27.284999999999997</v>
      </c>
      <c r="P113" s="4">
        <f t="shared" si="75"/>
        <v>27.284999999999997</v>
      </c>
      <c r="Q113" s="18">
        <f t="shared" si="75"/>
        <v>27.284999999999997</v>
      </c>
      <c r="S113" s="17">
        <f t="shared" si="76"/>
        <v>26.001000000000001</v>
      </c>
      <c r="T113" s="4">
        <f t="shared" si="77"/>
        <v>52.002000000000002</v>
      </c>
      <c r="U113" s="18">
        <f t="shared" si="78"/>
        <v>78.003</v>
      </c>
      <c r="W113" s="17">
        <f t="shared" si="79"/>
        <v>28.890000000000004</v>
      </c>
      <c r="X113" s="4">
        <f t="shared" si="80"/>
        <v>57.780000000000008</v>
      </c>
      <c r="Y113" s="18">
        <f t="shared" si="81"/>
        <v>86.67</v>
      </c>
      <c r="AA113" s="17">
        <f t="shared" si="66"/>
        <v>17.414250000000003</v>
      </c>
      <c r="AB113" s="4">
        <f t="shared" si="67"/>
        <v>34.828500000000005</v>
      </c>
      <c r="AC113" s="18">
        <f t="shared" si="68"/>
        <v>52.242750000000001</v>
      </c>
    </row>
    <row r="114" spans="2:29" x14ac:dyDescent="0.25">
      <c r="B114" s="2" t="s">
        <v>142</v>
      </c>
      <c r="D114" s="2">
        <v>314</v>
      </c>
      <c r="E114" s="2">
        <v>125.60000000000001</v>
      </c>
      <c r="G114" s="17">
        <f t="shared" si="69"/>
        <v>9.7340000000000018</v>
      </c>
      <c r="H114" s="4">
        <f t="shared" si="70"/>
        <v>19.468000000000004</v>
      </c>
      <c r="I114" s="18">
        <f t="shared" si="71"/>
        <v>29.201999999999998</v>
      </c>
      <c r="J114" s="2"/>
      <c r="K114" s="17">
        <f t="shared" si="72"/>
        <v>26.689999999999998</v>
      </c>
      <c r="L114" s="4">
        <f t="shared" si="73"/>
        <v>53.379999999999995</v>
      </c>
      <c r="M114" s="18">
        <f t="shared" si="74"/>
        <v>80.069999999999993</v>
      </c>
      <c r="O114" s="17">
        <f t="shared" si="75"/>
        <v>26.689999999999998</v>
      </c>
      <c r="P114" s="4">
        <f t="shared" si="75"/>
        <v>26.689999999999998</v>
      </c>
      <c r="Q114" s="18">
        <f t="shared" si="75"/>
        <v>26.689999999999998</v>
      </c>
      <c r="S114" s="17">
        <f t="shared" si="76"/>
        <v>25.434000000000001</v>
      </c>
      <c r="T114" s="4">
        <f t="shared" si="77"/>
        <v>50.868000000000002</v>
      </c>
      <c r="U114" s="18">
        <f t="shared" si="78"/>
        <v>76.301999999999992</v>
      </c>
      <c r="W114" s="17">
        <f t="shared" si="79"/>
        <v>28.260000000000005</v>
      </c>
      <c r="X114" s="4">
        <f t="shared" si="80"/>
        <v>56.52000000000001</v>
      </c>
      <c r="Y114" s="18">
        <f t="shared" si="81"/>
        <v>84.78</v>
      </c>
      <c r="AA114" s="17">
        <f t="shared" si="66"/>
        <v>17.034500000000001</v>
      </c>
      <c r="AB114" s="4">
        <f t="shared" si="67"/>
        <v>34.069000000000003</v>
      </c>
      <c r="AC114" s="18">
        <f t="shared" si="68"/>
        <v>51.103499999999997</v>
      </c>
    </row>
    <row r="115" spans="2:29" x14ac:dyDescent="0.25">
      <c r="B115" s="2" t="s">
        <v>143</v>
      </c>
      <c r="D115" s="2">
        <v>458</v>
      </c>
      <c r="E115" s="2">
        <v>183.20000000000002</v>
      </c>
      <c r="G115" s="17">
        <f t="shared" si="69"/>
        <v>14.198</v>
      </c>
      <c r="H115" s="4">
        <f t="shared" si="70"/>
        <v>28.396000000000001</v>
      </c>
      <c r="I115" s="18">
        <f t="shared" si="71"/>
        <v>42.593999999999994</v>
      </c>
      <c r="J115" s="2"/>
      <c r="K115" s="17">
        <f t="shared" si="72"/>
        <v>38.930000000000007</v>
      </c>
      <c r="L115" s="4">
        <f t="shared" si="73"/>
        <v>77.860000000000014</v>
      </c>
      <c r="M115" s="18">
        <f t="shared" si="74"/>
        <v>116.78999999999999</v>
      </c>
      <c r="O115" s="17">
        <f t="shared" si="75"/>
        <v>38.930000000000007</v>
      </c>
      <c r="P115" s="4">
        <f t="shared" si="75"/>
        <v>38.930000000000007</v>
      </c>
      <c r="Q115" s="18">
        <f t="shared" si="75"/>
        <v>38.930000000000007</v>
      </c>
      <c r="S115" s="17">
        <f t="shared" si="76"/>
        <v>37.098000000000006</v>
      </c>
      <c r="T115" s="4">
        <f t="shared" si="77"/>
        <v>74.196000000000012</v>
      </c>
      <c r="U115" s="18">
        <f t="shared" si="78"/>
        <v>111.294</v>
      </c>
      <c r="W115" s="17">
        <f t="shared" si="79"/>
        <v>41.22</v>
      </c>
      <c r="X115" s="4">
        <f t="shared" si="80"/>
        <v>82.44</v>
      </c>
      <c r="Y115" s="18">
        <f t="shared" si="81"/>
        <v>123.66</v>
      </c>
      <c r="AA115" s="17">
        <f t="shared" si="66"/>
        <v>24.846499999999999</v>
      </c>
      <c r="AB115" s="4">
        <f t="shared" si="67"/>
        <v>49.692999999999998</v>
      </c>
      <c r="AC115" s="18">
        <f t="shared" si="68"/>
        <v>74.53949999999999</v>
      </c>
    </row>
    <row r="116" spans="2:29" x14ac:dyDescent="0.25">
      <c r="B116" s="2" t="s">
        <v>144</v>
      </c>
      <c r="D116" s="2">
        <v>330</v>
      </c>
      <c r="E116" s="2">
        <v>132</v>
      </c>
      <c r="G116" s="17">
        <f t="shared" si="69"/>
        <v>10.23</v>
      </c>
      <c r="H116" s="4">
        <f t="shared" si="70"/>
        <v>20.46</v>
      </c>
      <c r="I116" s="18">
        <f t="shared" si="71"/>
        <v>30.689999999999998</v>
      </c>
      <c r="J116" s="2"/>
      <c r="K116" s="17">
        <f t="shared" si="72"/>
        <v>28.05</v>
      </c>
      <c r="L116" s="4">
        <f t="shared" si="73"/>
        <v>56.1</v>
      </c>
      <c r="M116" s="18">
        <f t="shared" si="74"/>
        <v>84.149999999999991</v>
      </c>
      <c r="O116" s="17">
        <f t="shared" si="75"/>
        <v>28.05</v>
      </c>
      <c r="P116" s="4">
        <f t="shared" si="75"/>
        <v>28.05</v>
      </c>
      <c r="Q116" s="18">
        <f t="shared" si="75"/>
        <v>28.05</v>
      </c>
      <c r="S116" s="17">
        <f t="shared" si="76"/>
        <v>26.730000000000004</v>
      </c>
      <c r="T116" s="4">
        <f t="shared" si="77"/>
        <v>53.460000000000008</v>
      </c>
      <c r="U116" s="18">
        <f t="shared" si="78"/>
        <v>80.19</v>
      </c>
      <c r="W116" s="17">
        <f t="shared" si="79"/>
        <v>29.700000000000003</v>
      </c>
      <c r="X116" s="4">
        <f t="shared" si="80"/>
        <v>59.400000000000006</v>
      </c>
      <c r="Y116" s="18">
        <f t="shared" si="81"/>
        <v>89.1</v>
      </c>
      <c r="AA116" s="17">
        <f t="shared" si="66"/>
        <v>17.9025</v>
      </c>
      <c r="AB116" s="4">
        <f t="shared" si="67"/>
        <v>35.805</v>
      </c>
      <c r="AC116" s="18">
        <f t="shared" si="68"/>
        <v>53.707500000000003</v>
      </c>
    </row>
    <row r="117" spans="2:29" x14ac:dyDescent="0.25">
      <c r="B117" s="2" t="s">
        <v>145</v>
      </c>
      <c r="D117" s="2">
        <v>534</v>
      </c>
      <c r="E117" s="2">
        <v>213.60000000000002</v>
      </c>
      <c r="G117" s="17">
        <f t="shared" si="69"/>
        <v>16.553999999999998</v>
      </c>
      <c r="H117" s="4">
        <f t="shared" si="70"/>
        <v>33.107999999999997</v>
      </c>
      <c r="I117" s="18">
        <f t="shared" si="71"/>
        <v>49.661999999999999</v>
      </c>
      <c r="J117" s="2"/>
      <c r="K117" s="17">
        <f t="shared" si="72"/>
        <v>45.39</v>
      </c>
      <c r="L117" s="4">
        <f t="shared" si="73"/>
        <v>90.78</v>
      </c>
      <c r="M117" s="18">
        <f t="shared" si="74"/>
        <v>136.16999999999999</v>
      </c>
      <c r="O117" s="17">
        <f t="shared" si="75"/>
        <v>45.39</v>
      </c>
      <c r="P117" s="4">
        <f t="shared" si="75"/>
        <v>45.39</v>
      </c>
      <c r="Q117" s="18">
        <f t="shared" si="75"/>
        <v>45.39</v>
      </c>
      <c r="S117" s="17">
        <f t="shared" si="76"/>
        <v>43.254000000000005</v>
      </c>
      <c r="T117" s="4">
        <f t="shared" si="77"/>
        <v>86.50800000000001</v>
      </c>
      <c r="U117" s="18">
        <f t="shared" si="78"/>
        <v>129.762</v>
      </c>
      <c r="W117" s="17">
        <f t="shared" si="79"/>
        <v>48.06</v>
      </c>
      <c r="X117" s="4">
        <f t="shared" si="80"/>
        <v>96.12</v>
      </c>
      <c r="Y117" s="18">
        <f t="shared" si="81"/>
        <v>144.18</v>
      </c>
      <c r="AA117" s="17">
        <f t="shared" si="66"/>
        <v>28.9695</v>
      </c>
      <c r="AB117" s="4">
        <f t="shared" si="67"/>
        <v>57.939</v>
      </c>
      <c r="AC117" s="18">
        <f t="shared" si="68"/>
        <v>86.908499999999989</v>
      </c>
    </row>
    <row r="118" spans="2:29" x14ac:dyDescent="0.25">
      <c r="B118" s="2" t="s">
        <v>146</v>
      </c>
      <c r="D118" s="2">
        <v>330</v>
      </c>
      <c r="E118" s="2">
        <v>132</v>
      </c>
      <c r="G118" s="17">
        <f t="shared" si="69"/>
        <v>10.23</v>
      </c>
      <c r="H118" s="4">
        <f t="shared" si="70"/>
        <v>20.46</v>
      </c>
      <c r="I118" s="18">
        <f t="shared" si="71"/>
        <v>30.689999999999998</v>
      </c>
      <c r="J118" s="2"/>
      <c r="K118" s="17">
        <f t="shared" si="72"/>
        <v>28.05</v>
      </c>
      <c r="L118" s="4">
        <f t="shared" si="73"/>
        <v>56.1</v>
      </c>
      <c r="M118" s="18">
        <f t="shared" si="74"/>
        <v>84.149999999999991</v>
      </c>
      <c r="O118" s="17">
        <f t="shared" si="75"/>
        <v>28.05</v>
      </c>
      <c r="P118" s="4">
        <f t="shared" si="75"/>
        <v>28.05</v>
      </c>
      <c r="Q118" s="18">
        <f t="shared" si="75"/>
        <v>28.05</v>
      </c>
      <c r="S118" s="17">
        <f t="shared" si="76"/>
        <v>26.730000000000004</v>
      </c>
      <c r="T118" s="4">
        <f t="shared" si="77"/>
        <v>53.460000000000008</v>
      </c>
      <c r="U118" s="18">
        <f t="shared" si="78"/>
        <v>80.19</v>
      </c>
      <c r="W118" s="17">
        <f t="shared" si="79"/>
        <v>29.700000000000003</v>
      </c>
      <c r="X118" s="4">
        <f t="shared" si="80"/>
        <v>59.400000000000006</v>
      </c>
      <c r="Y118" s="18">
        <f t="shared" si="81"/>
        <v>89.1</v>
      </c>
      <c r="AA118" s="17">
        <f t="shared" si="66"/>
        <v>17.9025</v>
      </c>
      <c r="AB118" s="4">
        <f t="shared" si="67"/>
        <v>35.805</v>
      </c>
      <c r="AC118" s="18">
        <f t="shared" si="68"/>
        <v>53.707500000000003</v>
      </c>
    </row>
    <row r="119" spans="2:29" x14ac:dyDescent="0.25">
      <c r="B119" s="2" t="s">
        <v>147</v>
      </c>
      <c r="D119" s="2">
        <v>1365</v>
      </c>
      <c r="E119" s="2">
        <v>546</v>
      </c>
      <c r="G119" s="17">
        <f t="shared" si="69"/>
        <v>42.314999999999998</v>
      </c>
      <c r="H119" s="4">
        <f t="shared" si="70"/>
        <v>84.63</v>
      </c>
      <c r="I119" s="18">
        <f t="shared" si="71"/>
        <v>126.94499999999999</v>
      </c>
      <c r="J119" s="2"/>
      <c r="K119" s="17">
        <f t="shared" si="72"/>
        <v>116.02500000000001</v>
      </c>
      <c r="L119" s="4">
        <f t="shared" si="73"/>
        <v>232.05</v>
      </c>
      <c r="M119" s="18">
        <f t="shared" si="74"/>
        <v>348.07499999999999</v>
      </c>
      <c r="O119" s="17">
        <f t="shared" si="75"/>
        <v>116.02500000000001</v>
      </c>
      <c r="P119" s="4">
        <f t="shared" si="75"/>
        <v>116.02500000000001</v>
      </c>
      <c r="Q119" s="18">
        <f t="shared" si="75"/>
        <v>116.02500000000001</v>
      </c>
      <c r="S119" s="17">
        <f t="shared" si="76"/>
        <v>110.56500000000001</v>
      </c>
      <c r="T119" s="4">
        <f t="shared" si="77"/>
        <v>221.13000000000002</v>
      </c>
      <c r="U119" s="18">
        <f t="shared" si="78"/>
        <v>331.69499999999999</v>
      </c>
      <c r="W119" s="17">
        <f t="shared" si="79"/>
        <v>122.85000000000001</v>
      </c>
      <c r="X119" s="4">
        <f t="shared" si="80"/>
        <v>245.70000000000002</v>
      </c>
      <c r="Y119" s="18">
        <f t="shared" si="81"/>
        <v>368.55</v>
      </c>
      <c r="AA119" s="17">
        <f t="shared" si="66"/>
        <v>74.051249999999996</v>
      </c>
      <c r="AB119" s="4">
        <f t="shared" si="67"/>
        <v>148.10249999999999</v>
      </c>
      <c r="AC119" s="18">
        <f t="shared" si="68"/>
        <v>222.15374999999997</v>
      </c>
    </row>
    <row r="120" spans="2:29" x14ac:dyDescent="0.25">
      <c r="B120" s="2" t="s">
        <v>147</v>
      </c>
      <c r="D120" s="2">
        <v>1365</v>
      </c>
      <c r="E120" s="2">
        <v>546</v>
      </c>
      <c r="G120" s="17">
        <f t="shared" si="69"/>
        <v>42.314999999999998</v>
      </c>
      <c r="H120" s="4">
        <f t="shared" si="70"/>
        <v>84.63</v>
      </c>
      <c r="I120" s="18">
        <f t="shared" si="71"/>
        <v>126.94499999999999</v>
      </c>
      <c r="J120" s="2"/>
      <c r="K120" s="17">
        <f t="shared" si="72"/>
        <v>116.02500000000001</v>
      </c>
      <c r="L120" s="4">
        <f t="shared" si="73"/>
        <v>232.05</v>
      </c>
      <c r="M120" s="18">
        <f t="shared" si="74"/>
        <v>348.07499999999999</v>
      </c>
      <c r="O120" s="17">
        <f t="shared" si="75"/>
        <v>116.02500000000001</v>
      </c>
      <c r="P120" s="4">
        <f t="shared" si="75"/>
        <v>116.02500000000001</v>
      </c>
      <c r="Q120" s="18">
        <f t="shared" si="75"/>
        <v>116.02500000000001</v>
      </c>
      <c r="S120" s="17">
        <f t="shared" si="76"/>
        <v>110.56500000000001</v>
      </c>
      <c r="T120" s="4">
        <f t="shared" si="77"/>
        <v>221.13000000000002</v>
      </c>
      <c r="U120" s="18">
        <f t="shared" si="78"/>
        <v>331.69499999999999</v>
      </c>
      <c r="W120" s="17">
        <f t="shared" si="79"/>
        <v>122.85000000000001</v>
      </c>
      <c r="X120" s="4">
        <f t="shared" si="80"/>
        <v>245.70000000000002</v>
      </c>
      <c r="Y120" s="18">
        <f t="shared" si="81"/>
        <v>368.55</v>
      </c>
      <c r="AA120" s="17">
        <f t="shared" si="66"/>
        <v>74.051249999999996</v>
      </c>
      <c r="AB120" s="4">
        <f t="shared" si="67"/>
        <v>148.10249999999999</v>
      </c>
      <c r="AC120" s="18">
        <f t="shared" si="68"/>
        <v>222.15374999999997</v>
      </c>
    </row>
    <row r="121" spans="2:29" x14ac:dyDescent="0.25">
      <c r="B121" s="2" t="s">
        <v>148</v>
      </c>
      <c r="D121" s="2">
        <v>330</v>
      </c>
      <c r="E121" s="2">
        <v>132</v>
      </c>
      <c r="G121" s="17">
        <f t="shared" si="69"/>
        <v>10.23</v>
      </c>
      <c r="H121" s="4">
        <f t="shared" si="70"/>
        <v>20.46</v>
      </c>
      <c r="I121" s="18">
        <f t="shared" si="71"/>
        <v>30.689999999999998</v>
      </c>
      <c r="J121" s="2"/>
      <c r="K121" s="17">
        <f t="shared" si="72"/>
        <v>28.05</v>
      </c>
      <c r="L121" s="4">
        <f t="shared" si="73"/>
        <v>56.1</v>
      </c>
      <c r="M121" s="18">
        <f t="shared" si="74"/>
        <v>84.149999999999991</v>
      </c>
      <c r="O121" s="17">
        <f t="shared" si="75"/>
        <v>28.05</v>
      </c>
      <c r="P121" s="4">
        <f t="shared" si="75"/>
        <v>28.05</v>
      </c>
      <c r="Q121" s="18">
        <f t="shared" si="75"/>
        <v>28.05</v>
      </c>
      <c r="S121" s="17">
        <f t="shared" si="76"/>
        <v>26.730000000000004</v>
      </c>
      <c r="T121" s="4">
        <f t="shared" si="77"/>
        <v>53.460000000000008</v>
      </c>
      <c r="U121" s="18">
        <f t="shared" si="78"/>
        <v>80.19</v>
      </c>
      <c r="W121" s="17">
        <f t="shared" si="79"/>
        <v>29.700000000000003</v>
      </c>
      <c r="X121" s="4">
        <f t="shared" si="80"/>
        <v>59.400000000000006</v>
      </c>
      <c r="Y121" s="18">
        <f t="shared" si="81"/>
        <v>89.1</v>
      </c>
      <c r="AA121" s="17">
        <f t="shared" si="66"/>
        <v>17.9025</v>
      </c>
      <c r="AB121" s="4">
        <f t="shared" si="67"/>
        <v>35.805</v>
      </c>
      <c r="AC121" s="18">
        <f t="shared" si="68"/>
        <v>53.707500000000003</v>
      </c>
    </row>
    <row r="122" spans="2:29" x14ac:dyDescent="0.25">
      <c r="B122" s="2" t="s">
        <v>110</v>
      </c>
      <c r="D122" s="2">
        <v>330</v>
      </c>
      <c r="E122" s="2">
        <v>132</v>
      </c>
      <c r="G122" s="17">
        <f t="shared" si="69"/>
        <v>10.23</v>
      </c>
      <c r="H122" s="4">
        <f t="shared" si="70"/>
        <v>20.46</v>
      </c>
      <c r="I122" s="18">
        <f t="shared" si="71"/>
        <v>30.689999999999998</v>
      </c>
      <c r="J122" s="2"/>
      <c r="K122" s="17">
        <f t="shared" si="72"/>
        <v>28.05</v>
      </c>
      <c r="L122" s="4">
        <f t="shared" si="73"/>
        <v>56.1</v>
      </c>
      <c r="M122" s="18">
        <f t="shared" si="74"/>
        <v>84.149999999999991</v>
      </c>
      <c r="O122" s="17">
        <f t="shared" si="75"/>
        <v>28.05</v>
      </c>
      <c r="P122" s="4">
        <f t="shared" si="75"/>
        <v>28.05</v>
      </c>
      <c r="Q122" s="18">
        <f t="shared" si="75"/>
        <v>28.05</v>
      </c>
      <c r="S122" s="17">
        <f t="shared" si="76"/>
        <v>26.730000000000004</v>
      </c>
      <c r="T122" s="4">
        <f t="shared" si="77"/>
        <v>53.460000000000008</v>
      </c>
      <c r="U122" s="18">
        <f t="shared" si="78"/>
        <v>80.19</v>
      </c>
      <c r="W122" s="17">
        <f t="shared" si="79"/>
        <v>29.700000000000003</v>
      </c>
      <c r="X122" s="4">
        <f t="shared" si="80"/>
        <v>59.400000000000006</v>
      </c>
      <c r="Y122" s="18">
        <f t="shared" si="81"/>
        <v>89.1</v>
      </c>
      <c r="AA122" s="17">
        <f t="shared" si="66"/>
        <v>17.9025</v>
      </c>
      <c r="AB122" s="4">
        <f t="shared" si="67"/>
        <v>35.805</v>
      </c>
      <c r="AC122" s="18">
        <f t="shared" si="68"/>
        <v>53.707500000000003</v>
      </c>
    </row>
    <row r="123" spans="2:29" x14ac:dyDescent="0.25">
      <c r="B123" s="2" t="s">
        <v>149</v>
      </c>
      <c r="D123" s="2">
        <v>138</v>
      </c>
      <c r="E123" s="2">
        <v>55.2</v>
      </c>
      <c r="G123" s="17">
        <f t="shared" si="69"/>
        <v>4.2780000000000005</v>
      </c>
      <c r="H123" s="4">
        <f t="shared" si="70"/>
        <v>8.5560000000000009</v>
      </c>
      <c r="I123" s="18">
        <f t="shared" si="71"/>
        <v>12.834</v>
      </c>
      <c r="J123" s="2"/>
      <c r="K123" s="17">
        <f t="shared" si="72"/>
        <v>11.73</v>
      </c>
      <c r="L123" s="4">
        <f t="shared" si="73"/>
        <v>23.46</v>
      </c>
      <c r="M123" s="18">
        <f t="shared" si="74"/>
        <v>35.19</v>
      </c>
      <c r="O123" s="17">
        <f t="shared" si="75"/>
        <v>11.73</v>
      </c>
      <c r="P123" s="4">
        <f t="shared" si="75"/>
        <v>11.73</v>
      </c>
      <c r="Q123" s="18">
        <f t="shared" si="75"/>
        <v>11.73</v>
      </c>
      <c r="S123" s="17">
        <f t="shared" si="76"/>
        <v>11.178000000000001</v>
      </c>
      <c r="T123" s="4">
        <f t="shared" si="77"/>
        <v>22.356000000000002</v>
      </c>
      <c r="U123" s="18">
        <f t="shared" si="78"/>
        <v>33.533999999999999</v>
      </c>
      <c r="W123" s="17">
        <f t="shared" si="79"/>
        <v>12.420000000000002</v>
      </c>
      <c r="X123" s="4">
        <f t="shared" si="80"/>
        <v>24.840000000000003</v>
      </c>
      <c r="Y123" s="18">
        <f t="shared" si="81"/>
        <v>37.26</v>
      </c>
      <c r="AA123" s="17">
        <f t="shared" si="66"/>
        <v>7.4865000000000013</v>
      </c>
      <c r="AB123" s="4">
        <f t="shared" si="67"/>
        <v>14.973000000000003</v>
      </c>
      <c r="AC123" s="18">
        <f t="shared" si="68"/>
        <v>22.459500000000002</v>
      </c>
    </row>
    <row r="124" spans="2:29" x14ac:dyDescent="0.25">
      <c r="B124" s="2" t="s">
        <v>150</v>
      </c>
      <c r="D124" s="2">
        <v>138</v>
      </c>
      <c r="E124" s="2">
        <v>55.2</v>
      </c>
      <c r="G124" s="17">
        <f t="shared" si="69"/>
        <v>4.2780000000000005</v>
      </c>
      <c r="H124" s="4">
        <f t="shared" si="70"/>
        <v>8.5560000000000009</v>
      </c>
      <c r="I124" s="18">
        <f t="shared" si="71"/>
        <v>12.834</v>
      </c>
      <c r="J124" s="2"/>
      <c r="K124" s="17">
        <f t="shared" si="72"/>
        <v>11.73</v>
      </c>
      <c r="L124" s="4">
        <f t="shared" si="73"/>
        <v>23.46</v>
      </c>
      <c r="M124" s="18">
        <f t="shared" si="74"/>
        <v>35.19</v>
      </c>
      <c r="O124" s="17">
        <f t="shared" si="75"/>
        <v>11.73</v>
      </c>
      <c r="P124" s="4">
        <f t="shared" si="75"/>
        <v>11.73</v>
      </c>
      <c r="Q124" s="18">
        <f t="shared" si="75"/>
        <v>11.73</v>
      </c>
      <c r="S124" s="17">
        <f t="shared" si="76"/>
        <v>11.178000000000001</v>
      </c>
      <c r="T124" s="4">
        <f t="shared" si="77"/>
        <v>22.356000000000002</v>
      </c>
      <c r="U124" s="18">
        <f t="shared" si="78"/>
        <v>33.533999999999999</v>
      </c>
      <c r="W124" s="17">
        <f t="shared" si="79"/>
        <v>12.420000000000002</v>
      </c>
      <c r="X124" s="4">
        <f t="shared" si="80"/>
        <v>24.840000000000003</v>
      </c>
      <c r="Y124" s="18">
        <f t="shared" si="81"/>
        <v>37.26</v>
      </c>
      <c r="AA124" s="17">
        <f t="shared" si="66"/>
        <v>7.4865000000000013</v>
      </c>
      <c r="AB124" s="4">
        <f t="shared" si="67"/>
        <v>14.973000000000003</v>
      </c>
      <c r="AC124" s="18">
        <f t="shared" si="68"/>
        <v>22.459500000000002</v>
      </c>
    </row>
    <row r="125" spans="2:29" x14ac:dyDescent="0.25">
      <c r="B125" s="2" t="s">
        <v>151</v>
      </c>
      <c r="D125" s="2">
        <v>145</v>
      </c>
      <c r="E125" s="2">
        <v>58</v>
      </c>
      <c r="G125" s="17">
        <f t="shared" si="69"/>
        <v>4.4950000000000001</v>
      </c>
      <c r="H125" s="4">
        <f t="shared" si="70"/>
        <v>8.99</v>
      </c>
      <c r="I125" s="18">
        <f t="shared" si="71"/>
        <v>13.485000000000001</v>
      </c>
      <c r="J125" s="2"/>
      <c r="K125" s="17">
        <f t="shared" si="72"/>
        <v>12.325000000000001</v>
      </c>
      <c r="L125" s="4">
        <f t="shared" si="73"/>
        <v>24.650000000000002</v>
      </c>
      <c r="M125" s="18">
        <f t="shared" si="74"/>
        <v>36.975000000000001</v>
      </c>
      <c r="O125" s="17">
        <f t="shared" si="75"/>
        <v>12.325000000000001</v>
      </c>
      <c r="P125" s="4">
        <f t="shared" si="75"/>
        <v>12.325000000000001</v>
      </c>
      <c r="Q125" s="18">
        <f t="shared" si="75"/>
        <v>12.325000000000001</v>
      </c>
      <c r="S125" s="17">
        <f t="shared" si="76"/>
        <v>11.745000000000001</v>
      </c>
      <c r="T125" s="4">
        <f t="shared" si="77"/>
        <v>23.490000000000002</v>
      </c>
      <c r="U125" s="18">
        <f t="shared" si="78"/>
        <v>35.234999999999999</v>
      </c>
      <c r="W125" s="17">
        <f t="shared" si="79"/>
        <v>13.05</v>
      </c>
      <c r="X125" s="4">
        <f t="shared" si="80"/>
        <v>26.1</v>
      </c>
      <c r="Y125" s="18">
        <f t="shared" si="81"/>
        <v>39.15</v>
      </c>
      <c r="AA125" s="17">
        <f t="shared" si="66"/>
        <v>7.8662500000000009</v>
      </c>
      <c r="AB125" s="4">
        <f t="shared" si="67"/>
        <v>15.732500000000002</v>
      </c>
      <c r="AC125" s="18">
        <f t="shared" si="68"/>
        <v>23.598750000000003</v>
      </c>
    </row>
    <row r="126" spans="2:29" x14ac:dyDescent="0.25">
      <c r="B126" s="2" t="s">
        <v>152</v>
      </c>
      <c r="D126" s="2">
        <v>110</v>
      </c>
      <c r="E126" s="2">
        <v>44</v>
      </c>
      <c r="G126" s="17">
        <f t="shared" si="69"/>
        <v>3.41</v>
      </c>
      <c r="H126" s="4">
        <f t="shared" si="70"/>
        <v>6.82</v>
      </c>
      <c r="I126" s="18">
        <f t="shared" si="71"/>
        <v>10.23</v>
      </c>
      <c r="J126" s="2"/>
      <c r="K126" s="17">
        <f t="shared" si="72"/>
        <v>9.35</v>
      </c>
      <c r="L126" s="4">
        <f t="shared" si="73"/>
        <v>18.7</v>
      </c>
      <c r="M126" s="18">
        <f t="shared" si="74"/>
        <v>28.05</v>
      </c>
      <c r="O126" s="17">
        <f t="shared" si="75"/>
        <v>9.35</v>
      </c>
      <c r="P126" s="4">
        <f t="shared" si="75"/>
        <v>9.35</v>
      </c>
      <c r="Q126" s="18">
        <f t="shared" si="75"/>
        <v>9.35</v>
      </c>
      <c r="S126" s="17">
        <f t="shared" si="76"/>
        <v>8.9100000000000019</v>
      </c>
      <c r="T126" s="4">
        <f t="shared" si="77"/>
        <v>17.820000000000004</v>
      </c>
      <c r="U126" s="18">
        <f t="shared" si="78"/>
        <v>26.73</v>
      </c>
      <c r="W126" s="17">
        <f t="shared" si="79"/>
        <v>9.9</v>
      </c>
      <c r="X126" s="4">
        <f t="shared" si="80"/>
        <v>19.8</v>
      </c>
      <c r="Y126" s="18">
        <f t="shared" si="81"/>
        <v>29.7</v>
      </c>
      <c r="AA126" s="17">
        <f t="shared" si="66"/>
        <v>5.9675000000000011</v>
      </c>
      <c r="AB126" s="4">
        <f t="shared" si="67"/>
        <v>11.935000000000002</v>
      </c>
      <c r="AC126" s="18">
        <f t="shared" si="68"/>
        <v>17.9025</v>
      </c>
    </row>
    <row r="127" spans="2:29" x14ac:dyDescent="0.25">
      <c r="B127" s="2" t="s">
        <v>153</v>
      </c>
      <c r="D127" s="2">
        <v>145</v>
      </c>
      <c r="E127" s="2">
        <v>58</v>
      </c>
      <c r="G127" s="17">
        <f t="shared" si="69"/>
        <v>4.4950000000000001</v>
      </c>
      <c r="H127" s="4">
        <f t="shared" si="70"/>
        <v>8.99</v>
      </c>
      <c r="I127" s="18">
        <f t="shared" si="71"/>
        <v>13.485000000000001</v>
      </c>
      <c r="J127" s="2"/>
      <c r="K127" s="17">
        <f t="shared" si="72"/>
        <v>12.325000000000001</v>
      </c>
      <c r="L127" s="4">
        <f t="shared" si="73"/>
        <v>24.650000000000002</v>
      </c>
      <c r="M127" s="18">
        <f t="shared" si="74"/>
        <v>36.975000000000001</v>
      </c>
      <c r="O127" s="17">
        <f t="shared" si="75"/>
        <v>12.325000000000001</v>
      </c>
      <c r="P127" s="4">
        <f t="shared" si="75"/>
        <v>12.325000000000001</v>
      </c>
      <c r="Q127" s="18">
        <f t="shared" si="75"/>
        <v>12.325000000000001</v>
      </c>
      <c r="S127" s="17">
        <f t="shared" si="76"/>
        <v>11.745000000000001</v>
      </c>
      <c r="T127" s="4">
        <f t="shared" si="77"/>
        <v>23.490000000000002</v>
      </c>
      <c r="U127" s="18">
        <f t="shared" si="78"/>
        <v>35.234999999999999</v>
      </c>
      <c r="W127" s="17">
        <f t="shared" si="79"/>
        <v>13.05</v>
      </c>
      <c r="X127" s="4">
        <f t="shared" si="80"/>
        <v>26.1</v>
      </c>
      <c r="Y127" s="18">
        <f t="shared" si="81"/>
        <v>39.15</v>
      </c>
      <c r="AA127" s="17">
        <f t="shared" si="66"/>
        <v>7.8662500000000009</v>
      </c>
      <c r="AB127" s="4">
        <f t="shared" si="67"/>
        <v>15.732500000000002</v>
      </c>
      <c r="AC127" s="18">
        <f t="shared" si="68"/>
        <v>23.598750000000003</v>
      </c>
    </row>
    <row r="128" spans="2:29" x14ac:dyDescent="0.25">
      <c r="B128" s="2" t="s">
        <v>154</v>
      </c>
      <c r="D128" s="2">
        <v>53</v>
      </c>
      <c r="E128" s="2">
        <v>21.200000000000003</v>
      </c>
      <c r="G128" s="17">
        <f t="shared" si="69"/>
        <v>1.643</v>
      </c>
      <c r="H128" s="4">
        <f t="shared" si="70"/>
        <v>3.286</v>
      </c>
      <c r="I128" s="18">
        <f t="shared" si="71"/>
        <v>4.9289999999999994</v>
      </c>
      <c r="J128" s="2"/>
      <c r="K128" s="17">
        <f t="shared" si="72"/>
        <v>4.5049999999999999</v>
      </c>
      <c r="L128" s="4">
        <f t="shared" si="73"/>
        <v>9.01</v>
      </c>
      <c r="M128" s="18">
        <f t="shared" si="74"/>
        <v>13.514999999999999</v>
      </c>
      <c r="O128" s="17">
        <f t="shared" si="75"/>
        <v>4.5049999999999999</v>
      </c>
      <c r="P128" s="4">
        <f t="shared" si="75"/>
        <v>4.5049999999999999</v>
      </c>
      <c r="Q128" s="18">
        <f t="shared" si="75"/>
        <v>4.5049999999999999</v>
      </c>
      <c r="S128" s="17">
        <f t="shared" si="76"/>
        <v>4.2930000000000001</v>
      </c>
      <c r="T128" s="4">
        <f t="shared" si="77"/>
        <v>8.5860000000000003</v>
      </c>
      <c r="U128" s="18">
        <f t="shared" si="78"/>
        <v>12.879</v>
      </c>
      <c r="W128" s="17">
        <f t="shared" si="79"/>
        <v>4.7700000000000005</v>
      </c>
      <c r="X128" s="4">
        <f t="shared" si="80"/>
        <v>9.5400000000000009</v>
      </c>
      <c r="Y128" s="18">
        <f t="shared" si="81"/>
        <v>14.31</v>
      </c>
      <c r="AA128" s="17">
        <f t="shared" si="66"/>
        <v>2.8752499999999999</v>
      </c>
      <c r="AB128" s="4">
        <f t="shared" si="67"/>
        <v>5.7504999999999997</v>
      </c>
      <c r="AC128" s="18">
        <f t="shared" si="68"/>
        <v>8.6257499999999983</v>
      </c>
    </row>
    <row r="129" spans="1:29" x14ac:dyDescent="0.25">
      <c r="B129" s="2" t="s">
        <v>155</v>
      </c>
      <c r="D129" s="2">
        <v>53</v>
      </c>
      <c r="E129" s="2">
        <v>21.200000000000003</v>
      </c>
      <c r="G129" s="17">
        <f t="shared" si="69"/>
        <v>1.643</v>
      </c>
      <c r="H129" s="4">
        <f t="shared" si="70"/>
        <v>3.286</v>
      </c>
      <c r="I129" s="18">
        <f t="shared" si="71"/>
        <v>4.9289999999999994</v>
      </c>
      <c r="J129" s="2"/>
      <c r="K129" s="17">
        <f t="shared" si="72"/>
        <v>4.5049999999999999</v>
      </c>
      <c r="L129" s="4">
        <f t="shared" si="73"/>
        <v>9.01</v>
      </c>
      <c r="M129" s="18">
        <f t="shared" si="74"/>
        <v>13.514999999999999</v>
      </c>
      <c r="O129" s="17">
        <f t="shared" si="75"/>
        <v>4.5049999999999999</v>
      </c>
      <c r="P129" s="4">
        <f t="shared" si="75"/>
        <v>4.5049999999999999</v>
      </c>
      <c r="Q129" s="18">
        <f t="shared" si="75"/>
        <v>4.5049999999999999</v>
      </c>
      <c r="S129" s="17">
        <f t="shared" si="76"/>
        <v>4.2930000000000001</v>
      </c>
      <c r="T129" s="4">
        <f t="shared" si="77"/>
        <v>8.5860000000000003</v>
      </c>
      <c r="U129" s="18">
        <f t="shared" si="78"/>
        <v>12.879</v>
      </c>
      <c r="W129" s="17">
        <f t="shared" si="79"/>
        <v>4.7700000000000005</v>
      </c>
      <c r="X129" s="4">
        <f t="shared" si="80"/>
        <v>9.5400000000000009</v>
      </c>
      <c r="Y129" s="18">
        <f t="shared" si="81"/>
        <v>14.31</v>
      </c>
      <c r="AA129" s="17">
        <f t="shared" si="66"/>
        <v>2.8752499999999999</v>
      </c>
      <c r="AB129" s="4">
        <f t="shared" si="67"/>
        <v>5.7504999999999997</v>
      </c>
      <c r="AC129" s="18">
        <f t="shared" si="68"/>
        <v>8.6257499999999983</v>
      </c>
    </row>
    <row r="130" spans="1:29" x14ac:dyDescent="0.25">
      <c r="B130" s="2" t="s">
        <v>156</v>
      </c>
      <c r="D130" s="2">
        <v>53</v>
      </c>
      <c r="E130" s="2">
        <v>21.200000000000003</v>
      </c>
      <c r="G130" s="17">
        <f t="shared" si="69"/>
        <v>1.643</v>
      </c>
      <c r="H130" s="4">
        <f t="shared" si="70"/>
        <v>3.286</v>
      </c>
      <c r="I130" s="18">
        <f t="shared" si="71"/>
        <v>4.9289999999999994</v>
      </c>
      <c r="J130" s="2"/>
      <c r="K130" s="17">
        <f t="shared" si="72"/>
        <v>4.5049999999999999</v>
      </c>
      <c r="L130" s="4">
        <f t="shared" si="73"/>
        <v>9.01</v>
      </c>
      <c r="M130" s="18">
        <f t="shared" si="74"/>
        <v>13.514999999999999</v>
      </c>
      <c r="O130" s="17">
        <f t="shared" si="75"/>
        <v>4.5049999999999999</v>
      </c>
      <c r="P130" s="4">
        <f t="shared" si="75"/>
        <v>4.5049999999999999</v>
      </c>
      <c r="Q130" s="18">
        <f t="shared" si="75"/>
        <v>4.5049999999999999</v>
      </c>
      <c r="S130" s="17">
        <f t="shared" si="76"/>
        <v>4.2930000000000001</v>
      </c>
      <c r="T130" s="4">
        <f t="shared" si="77"/>
        <v>8.5860000000000003</v>
      </c>
      <c r="U130" s="18">
        <f t="shared" si="78"/>
        <v>12.879</v>
      </c>
      <c r="W130" s="17">
        <f t="shared" si="79"/>
        <v>4.7700000000000005</v>
      </c>
      <c r="X130" s="4">
        <f t="shared" si="80"/>
        <v>9.5400000000000009</v>
      </c>
      <c r="Y130" s="18">
        <f t="shared" si="81"/>
        <v>14.31</v>
      </c>
      <c r="AA130" s="17">
        <f t="shared" si="66"/>
        <v>2.8752499999999999</v>
      </c>
      <c r="AB130" s="4">
        <f t="shared" si="67"/>
        <v>5.7504999999999997</v>
      </c>
      <c r="AC130" s="18">
        <f t="shared" si="68"/>
        <v>8.6257499999999983</v>
      </c>
    </row>
    <row r="131" spans="1:29" x14ac:dyDescent="0.25">
      <c r="B131" s="2" t="s">
        <v>157</v>
      </c>
      <c r="D131" s="2">
        <v>53</v>
      </c>
      <c r="E131" s="2">
        <v>21.200000000000003</v>
      </c>
      <c r="G131" s="17">
        <f t="shared" si="69"/>
        <v>1.643</v>
      </c>
      <c r="H131" s="4">
        <f t="shared" si="70"/>
        <v>3.286</v>
      </c>
      <c r="I131" s="18">
        <f t="shared" si="71"/>
        <v>4.9289999999999994</v>
      </c>
      <c r="J131" s="2"/>
      <c r="K131" s="17">
        <f t="shared" si="72"/>
        <v>4.5049999999999999</v>
      </c>
      <c r="L131" s="4">
        <f t="shared" si="73"/>
        <v>9.01</v>
      </c>
      <c r="M131" s="18">
        <f t="shared" si="74"/>
        <v>13.514999999999999</v>
      </c>
      <c r="O131" s="17">
        <f t="shared" si="75"/>
        <v>4.5049999999999999</v>
      </c>
      <c r="P131" s="4">
        <f t="shared" si="75"/>
        <v>4.5049999999999999</v>
      </c>
      <c r="Q131" s="18">
        <f t="shared" si="75"/>
        <v>4.5049999999999999</v>
      </c>
      <c r="S131" s="17">
        <f t="shared" si="76"/>
        <v>4.2930000000000001</v>
      </c>
      <c r="T131" s="4">
        <f t="shared" si="77"/>
        <v>8.5860000000000003</v>
      </c>
      <c r="U131" s="18">
        <f t="shared" si="78"/>
        <v>12.879</v>
      </c>
      <c r="W131" s="17">
        <f t="shared" si="79"/>
        <v>4.7700000000000005</v>
      </c>
      <c r="X131" s="4">
        <f t="shared" si="80"/>
        <v>9.5400000000000009</v>
      </c>
      <c r="Y131" s="18">
        <f t="shared" si="81"/>
        <v>14.31</v>
      </c>
      <c r="AA131" s="17">
        <f t="shared" si="66"/>
        <v>2.8752499999999999</v>
      </c>
      <c r="AB131" s="4">
        <f t="shared" si="67"/>
        <v>5.7504999999999997</v>
      </c>
      <c r="AC131" s="18">
        <f t="shared" si="68"/>
        <v>8.6257499999999983</v>
      </c>
    </row>
    <row r="132" spans="1:29" x14ac:dyDescent="0.25">
      <c r="B132" s="2" t="s">
        <v>158</v>
      </c>
      <c r="D132" s="2">
        <v>583</v>
      </c>
      <c r="E132" s="2">
        <v>233.20000000000002</v>
      </c>
      <c r="G132" s="17">
        <f t="shared" si="69"/>
        <v>18.073</v>
      </c>
      <c r="H132" s="4">
        <f t="shared" si="70"/>
        <v>36.146000000000001</v>
      </c>
      <c r="I132" s="18">
        <f t="shared" si="71"/>
        <v>54.218999999999994</v>
      </c>
      <c r="J132" s="2"/>
      <c r="K132" s="17">
        <f t="shared" si="72"/>
        <v>49.555000000000007</v>
      </c>
      <c r="L132" s="4">
        <f t="shared" si="73"/>
        <v>99.110000000000014</v>
      </c>
      <c r="M132" s="18">
        <f t="shared" si="74"/>
        <v>148.66499999999999</v>
      </c>
      <c r="O132" s="17">
        <f t="shared" si="75"/>
        <v>49.555000000000007</v>
      </c>
      <c r="P132" s="4">
        <f t="shared" si="75"/>
        <v>49.555000000000007</v>
      </c>
      <c r="Q132" s="18">
        <f t="shared" si="75"/>
        <v>49.555000000000007</v>
      </c>
      <c r="S132" s="17">
        <f t="shared" si="76"/>
        <v>47.223000000000006</v>
      </c>
      <c r="T132" s="4">
        <f t="shared" si="77"/>
        <v>94.446000000000012</v>
      </c>
      <c r="U132" s="18">
        <f t="shared" si="78"/>
        <v>141.66900000000001</v>
      </c>
      <c r="W132" s="17">
        <f t="shared" si="79"/>
        <v>52.470000000000006</v>
      </c>
      <c r="X132" s="4">
        <f t="shared" si="80"/>
        <v>104.94000000000001</v>
      </c>
      <c r="Y132" s="18">
        <f t="shared" si="81"/>
        <v>157.41</v>
      </c>
      <c r="AA132" s="17">
        <f t="shared" si="66"/>
        <v>31.627749999999999</v>
      </c>
      <c r="AB132" s="4">
        <f t="shared" si="67"/>
        <v>63.255499999999998</v>
      </c>
      <c r="AC132" s="18">
        <f t="shared" si="68"/>
        <v>94.88324999999999</v>
      </c>
    </row>
    <row r="133" spans="1:29" x14ac:dyDescent="0.25">
      <c r="B133" s="2" t="s">
        <v>159</v>
      </c>
      <c r="D133" s="2">
        <v>1172</v>
      </c>
      <c r="E133" s="2">
        <v>468.8</v>
      </c>
      <c r="G133" s="17">
        <f t="shared" si="69"/>
        <v>36.332000000000001</v>
      </c>
      <c r="H133" s="4">
        <f t="shared" si="70"/>
        <v>72.664000000000001</v>
      </c>
      <c r="I133" s="18">
        <f t="shared" si="71"/>
        <v>108.996</v>
      </c>
      <c r="J133" s="2"/>
      <c r="K133" s="17">
        <f t="shared" si="72"/>
        <v>99.62</v>
      </c>
      <c r="L133" s="4">
        <f t="shared" si="73"/>
        <v>199.24</v>
      </c>
      <c r="M133" s="18">
        <f t="shared" si="74"/>
        <v>298.85999999999996</v>
      </c>
      <c r="O133" s="17">
        <f t="shared" si="75"/>
        <v>99.62</v>
      </c>
      <c r="P133" s="4">
        <f t="shared" si="75"/>
        <v>99.62</v>
      </c>
      <c r="Q133" s="18">
        <f t="shared" si="75"/>
        <v>99.62</v>
      </c>
      <c r="S133" s="17">
        <f t="shared" si="76"/>
        <v>94.932000000000016</v>
      </c>
      <c r="T133" s="4">
        <f t="shared" si="77"/>
        <v>189.86400000000003</v>
      </c>
      <c r="U133" s="18">
        <f t="shared" si="78"/>
        <v>284.79599999999999</v>
      </c>
      <c r="W133" s="17">
        <f t="shared" si="79"/>
        <v>105.48</v>
      </c>
      <c r="X133" s="4">
        <f t="shared" si="80"/>
        <v>210.96</v>
      </c>
      <c r="Y133" s="18">
        <f t="shared" si="81"/>
        <v>316.44</v>
      </c>
      <c r="AA133" s="17">
        <f t="shared" si="66"/>
        <v>63.580999999999996</v>
      </c>
      <c r="AB133" s="4">
        <f t="shared" si="67"/>
        <v>127.16199999999999</v>
      </c>
      <c r="AC133" s="18">
        <f t="shared" si="68"/>
        <v>190.74299999999997</v>
      </c>
    </row>
    <row r="134" spans="1:29" x14ac:dyDescent="0.25">
      <c r="B134" s="2" t="s">
        <v>160</v>
      </c>
      <c r="D134" s="2">
        <v>753</v>
      </c>
      <c r="E134" s="2">
        <v>301.2</v>
      </c>
      <c r="G134" s="17">
        <f t="shared" si="69"/>
        <v>23.343000000000004</v>
      </c>
      <c r="H134" s="4">
        <f t="shared" si="70"/>
        <v>46.686000000000007</v>
      </c>
      <c r="I134" s="18">
        <f t="shared" si="71"/>
        <v>70.028999999999996</v>
      </c>
      <c r="J134" s="2"/>
      <c r="K134" s="17">
        <f t="shared" si="72"/>
        <v>64.004999999999995</v>
      </c>
      <c r="L134" s="4">
        <f t="shared" si="73"/>
        <v>128.01</v>
      </c>
      <c r="M134" s="18">
        <f t="shared" si="74"/>
        <v>192.01499999999999</v>
      </c>
      <c r="O134" s="17">
        <f t="shared" si="75"/>
        <v>64.004999999999995</v>
      </c>
      <c r="P134" s="4">
        <f t="shared" si="75"/>
        <v>64.004999999999995</v>
      </c>
      <c r="Q134" s="18">
        <f t="shared" si="75"/>
        <v>64.004999999999995</v>
      </c>
      <c r="S134" s="17">
        <f t="shared" si="76"/>
        <v>60.993000000000009</v>
      </c>
      <c r="T134" s="4">
        <f t="shared" si="77"/>
        <v>121.98600000000002</v>
      </c>
      <c r="U134" s="18">
        <f t="shared" si="78"/>
        <v>182.97900000000001</v>
      </c>
      <c r="W134" s="17">
        <f t="shared" si="79"/>
        <v>67.77000000000001</v>
      </c>
      <c r="X134" s="4">
        <f t="shared" si="80"/>
        <v>135.54000000000002</v>
      </c>
      <c r="Y134" s="18">
        <f t="shared" si="81"/>
        <v>203.31</v>
      </c>
      <c r="AA134" s="17">
        <f t="shared" si="66"/>
        <v>40.850250000000003</v>
      </c>
      <c r="AB134" s="4">
        <f t="shared" si="67"/>
        <v>81.700500000000005</v>
      </c>
      <c r="AC134" s="18">
        <f t="shared" si="68"/>
        <v>122.55074999999999</v>
      </c>
    </row>
    <row r="135" spans="1:29" x14ac:dyDescent="0.25">
      <c r="B135" s="2" t="s">
        <v>204</v>
      </c>
      <c r="D135" s="2">
        <v>1116</v>
      </c>
      <c r="E135" s="2">
        <v>446.40000000000003</v>
      </c>
      <c r="G135" s="17">
        <f t="shared" si="69"/>
        <v>34.595999999999997</v>
      </c>
      <c r="H135" s="4">
        <f t="shared" si="70"/>
        <v>69.191999999999993</v>
      </c>
      <c r="I135" s="18">
        <f t="shared" si="71"/>
        <v>103.788</v>
      </c>
      <c r="J135" s="2"/>
      <c r="K135" s="17">
        <f t="shared" si="72"/>
        <v>94.860000000000014</v>
      </c>
      <c r="L135" s="4">
        <f t="shared" si="73"/>
        <v>189.72000000000003</v>
      </c>
      <c r="M135" s="18">
        <f t="shared" si="74"/>
        <v>284.58</v>
      </c>
      <c r="O135" s="17">
        <f t="shared" si="75"/>
        <v>94.860000000000014</v>
      </c>
      <c r="P135" s="4">
        <f t="shared" si="75"/>
        <v>94.860000000000014</v>
      </c>
      <c r="Q135" s="18">
        <f t="shared" si="75"/>
        <v>94.860000000000014</v>
      </c>
      <c r="S135" s="17">
        <f t="shared" si="76"/>
        <v>90.396000000000015</v>
      </c>
      <c r="T135" s="4">
        <f t="shared" si="77"/>
        <v>180.79200000000003</v>
      </c>
      <c r="U135" s="18">
        <f t="shared" si="78"/>
        <v>271.18799999999999</v>
      </c>
      <c r="W135" s="17">
        <f t="shared" si="79"/>
        <v>100.44</v>
      </c>
      <c r="X135" s="4">
        <f t="shared" si="80"/>
        <v>200.88</v>
      </c>
      <c r="Y135" s="18">
        <f t="shared" si="81"/>
        <v>301.32</v>
      </c>
      <c r="AA135" s="17">
        <f t="shared" si="66"/>
        <v>60.542999999999999</v>
      </c>
      <c r="AB135" s="4">
        <f t="shared" si="67"/>
        <v>121.086</v>
      </c>
      <c r="AC135" s="18">
        <f t="shared" si="68"/>
        <v>181.62899999999999</v>
      </c>
    </row>
    <row r="136" spans="1:29" x14ac:dyDescent="0.25">
      <c r="G136" s="14"/>
      <c r="H136" s="15"/>
      <c r="I136" s="16"/>
      <c r="K136" s="14"/>
      <c r="L136" s="15"/>
      <c r="M136" s="16"/>
      <c r="O136" s="14"/>
      <c r="P136" s="15"/>
      <c r="Q136" s="16"/>
      <c r="S136" s="14"/>
      <c r="T136" s="15"/>
      <c r="U136" s="16"/>
      <c r="W136" s="14"/>
      <c r="X136" s="15"/>
      <c r="Y136" s="16"/>
      <c r="AA136" s="14"/>
      <c r="AB136" s="15"/>
      <c r="AC136" s="16"/>
    </row>
    <row r="137" spans="1:29" x14ac:dyDescent="0.25">
      <c r="A137" s="20">
        <v>76700</v>
      </c>
      <c r="B137" s="2" t="s">
        <v>34</v>
      </c>
      <c r="D137" s="1">
        <v>798</v>
      </c>
      <c r="E137" s="21">
        <v>320</v>
      </c>
      <c r="F137" s="21"/>
      <c r="G137" s="17">
        <f t="shared" ref="G137:G196" si="82">+$D137*0.31*0.1</f>
        <v>24.738</v>
      </c>
      <c r="H137" s="4">
        <f t="shared" ref="H137:H196" si="83">+$D137*0.31*0.2</f>
        <v>49.475999999999999</v>
      </c>
      <c r="I137" s="18">
        <f t="shared" ref="I137:I196" si="84">+$D137*0.31*0.3</f>
        <v>74.213999999999999</v>
      </c>
      <c r="J137" s="2"/>
      <c r="K137" s="17">
        <f t="shared" ref="K137:K196" si="85">+$D137*0.85*0.1</f>
        <v>67.83</v>
      </c>
      <c r="L137" s="4">
        <f t="shared" ref="L137:L196" si="86">+$D137*0.85*0.2</f>
        <v>135.66</v>
      </c>
      <c r="M137" s="18">
        <f t="shared" ref="M137:M196" si="87">+$D137*0.85*0.3</f>
        <v>203.48999999999998</v>
      </c>
      <c r="O137" s="17">
        <f t="shared" ref="O137:Q152" si="88">+$D137*0.85*0.1</f>
        <v>67.83</v>
      </c>
      <c r="P137" s="4">
        <f t="shared" si="88"/>
        <v>67.83</v>
      </c>
      <c r="Q137" s="18">
        <f t="shared" si="88"/>
        <v>67.83</v>
      </c>
      <c r="S137" s="17">
        <f t="shared" si="29"/>
        <v>64.638000000000005</v>
      </c>
      <c r="T137" s="4">
        <f t="shared" si="30"/>
        <v>129.27600000000001</v>
      </c>
      <c r="U137" s="18">
        <f t="shared" si="31"/>
        <v>193.91399999999999</v>
      </c>
      <c r="W137" s="17">
        <f t="shared" si="32"/>
        <v>71.820000000000007</v>
      </c>
      <c r="X137" s="4">
        <f t="shared" si="33"/>
        <v>143.64000000000001</v>
      </c>
      <c r="Y137" s="18">
        <f t="shared" si="34"/>
        <v>215.46</v>
      </c>
      <c r="AA137" s="17">
        <f t="shared" ref="AA137:AA196" si="89">+$D137*0.31*1.75*0.1</f>
        <v>43.291499999999999</v>
      </c>
      <c r="AB137" s="4">
        <f t="shared" ref="AB137:AB196" si="90">+$D137*0.31*1.75*0.2</f>
        <v>86.582999999999998</v>
      </c>
      <c r="AC137" s="18">
        <f t="shared" ref="AC137:AC196" si="91">+$D137*0.31*1.75*0.3</f>
        <v>129.87449999999998</v>
      </c>
    </row>
    <row r="138" spans="1:29" x14ac:dyDescent="0.25">
      <c r="A138" s="20">
        <v>76830</v>
      </c>
      <c r="B138" s="2" t="s">
        <v>35</v>
      </c>
      <c r="D138" s="1">
        <v>652</v>
      </c>
      <c r="E138" s="21">
        <v>250</v>
      </c>
      <c r="F138" s="21"/>
      <c r="G138" s="17">
        <f t="shared" si="82"/>
        <v>20.212000000000003</v>
      </c>
      <c r="H138" s="4">
        <f t="shared" si="83"/>
        <v>40.424000000000007</v>
      </c>
      <c r="I138" s="18">
        <f t="shared" si="84"/>
        <v>60.635999999999996</v>
      </c>
      <c r="J138" s="2"/>
      <c r="K138" s="17">
        <f t="shared" si="85"/>
        <v>55.419999999999995</v>
      </c>
      <c r="L138" s="4">
        <f t="shared" si="86"/>
        <v>110.83999999999999</v>
      </c>
      <c r="M138" s="18">
        <f t="shared" si="87"/>
        <v>166.25999999999996</v>
      </c>
      <c r="O138" s="17">
        <f t="shared" si="88"/>
        <v>55.419999999999995</v>
      </c>
      <c r="P138" s="4">
        <f t="shared" si="88"/>
        <v>55.419999999999995</v>
      </c>
      <c r="Q138" s="18">
        <f t="shared" si="88"/>
        <v>55.419999999999995</v>
      </c>
      <c r="S138" s="17">
        <f t="shared" si="29"/>
        <v>52.812000000000005</v>
      </c>
      <c r="T138" s="4">
        <f t="shared" si="30"/>
        <v>105.62400000000001</v>
      </c>
      <c r="U138" s="18">
        <f t="shared" si="31"/>
        <v>158.43600000000001</v>
      </c>
      <c r="W138" s="17">
        <f t="shared" si="32"/>
        <v>58.680000000000007</v>
      </c>
      <c r="X138" s="4">
        <f t="shared" si="33"/>
        <v>117.36000000000001</v>
      </c>
      <c r="Y138" s="18">
        <f t="shared" si="34"/>
        <v>176.04000000000002</v>
      </c>
      <c r="AA138" s="17">
        <f t="shared" si="89"/>
        <v>35.371000000000002</v>
      </c>
      <c r="AB138" s="4">
        <f t="shared" si="90"/>
        <v>70.742000000000004</v>
      </c>
      <c r="AC138" s="18">
        <f t="shared" si="91"/>
        <v>106.11300000000001</v>
      </c>
    </row>
    <row r="139" spans="1:29" x14ac:dyDescent="0.25">
      <c r="A139" s="20">
        <v>76805</v>
      </c>
      <c r="B139" s="2" t="s">
        <v>36</v>
      </c>
      <c r="D139" s="1">
        <v>750</v>
      </c>
      <c r="E139" s="21">
        <v>280</v>
      </c>
      <c r="F139" s="21"/>
      <c r="G139" s="17">
        <f t="shared" si="82"/>
        <v>23.25</v>
      </c>
      <c r="H139" s="4">
        <f t="shared" si="83"/>
        <v>46.5</v>
      </c>
      <c r="I139" s="18">
        <f t="shared" si="84"/>
        <v>69.75</v>
      </c>
      <c r="J139" s="2"/>
      <c r="K139" s="17">
        <f t="shared" si="85"/>
        <v>63.75</v>
      </c>
      <c r="L139" s="4">
        <f t="shared" si="86"/>
        <v>127.5</v>
      </c>
      <c r="M139" s="18">
        <f t="shared" si="87"/>
        <v>191.25</v>
      </c>
      <c r="O139" s="17">
        <f t="shared" si="88"/>
        <v>63.75</v>
      </c>
      <c r="P139" s="4">
        <f t="shared" si="88"/>
        <v>63.75</v>
      </c>
      <c r="Q139" s="18">
        <f t="shared" si="88"/>
        <v>63.75</v>
      </c>
      <c r="S139" s="17">
        <f t="shared" si="29"/>
        <v>60.75</v>
      </c>
      <c r="T139" s="4">
        <f t="shared" si="30"/>
        <v>121.5</v>
      </c>
      <c r="U139" s="18">
        <f t="shared" si="31"/>
        <v>182.25</v>
      </c>
      <c r="W139" s="17">
        <f t="shared" si="32"/>
        <v>67.5</v>
      </c>
      <c r="X139" s="4">
        <f t="shared" si="33"/>
        <v>135</v>
      </c>
      <c r="Y139" s="18">
        <f t="shared" si="34"/>
        <v>202.5</v>
      </c>
      <c r="AA139" s="17">
        <f t="shared" si="89"/>
        <v>40.6875</v>
      </c>
      <c r="AB139" s="4">
        <f t="shared" si="90"/>
        <v>81.375</v>
      </c>
      <c r="AC139" s="18">
        <f t="shared" si="91"/>
        <v>122.0625</v>
      </c>
    </row>
    <row r="140" spans="1:29" x14ac:dyDescent="0.25">
      <c r="A140" s="20">
        <v>76800</v>
      </c>
      <c r="B140" s="2" t="s">
        <v>37</v>
      </c>
      <c r="D140" s="1">
        <v>295</v>
      </c>
      <c r="E140" s="21">
        <v>130</v>
      </c>
      <c r="F140" s="21"/>
      <c r="G140" s="17">
        <f t="shared" si="82"/>
        <v>9.1450000000000014</v>
      </c>
      <c r="H140" s="4">
        <f t="shared" si="83"/>
        <v>18.290000000000003</v>
      </c>
      <c r="I140" s="18">
        <f t="shared" si="84"/>
        <v>27.434999999999999</v>
      </c>
      <c r="J140" s="2"/>
      <c r="K140" s="17">
        <f t="shared" si="85"/>
        <v>25.075000000000003</v>
      </c>
      <c r="L140" s="4">
        <f t="shared" si="86"/>
        <v>50.150000000000006</v>
      </c>
      <c r="M140" s="18">
        <f t="shared" si="87"/>
        <v>75.224999999999994</v>
      </c>
      <c r="O140" s="17">
        <f t="shared" si="88"/>
        <v>25.075000000000003</v>
      </c>
      <c r="P140" s="4">
        <f t="shared" si="88"/>
        <v>25.075000000000003</v>
      </c>
      <c r="Q140" s="18">
        <f t="shared" si="88"/>
        <v>25.075000000000003</v>
      </c>
      <c r="S140" s="17">
        <f t="shared" si="29"/>
        <v>23.895000000000003</v>
      </c>
      <c r="T140" s="4">
        <f t="shared" si="30"/>
        <v>47.790000000000006</v>
      </c>
      <c r="U140" s="18">
        <f t="shared" si="31"/>
        <v>71.685000000000002</v>
      </c>
      <c r="W140" s="17">
        <f t="shared" si="32"/>
        <v>26.55</v>
      </c>
      <c r="X140" s="4">
        <f t="shared" si="33"/>
        <v>53.1</v>
      </c>
      <c r="Y140" s="18">
        <f t="shared" si="34"/>
        <v>79.649999999999991</v>
      </c>
      <c r="AA140" s="17">
        <f t="shared" si="89"/>
        <v>16.00375</v>
      </c>
      <c r="AB140" s="4">
        <f t="shared" si="90"/>
        <v>32.0075</v>
      </c>
      <c r="AC140" s="18">
        <f t="shared" si="91"/>
        <v>48.011249999999997</v>
      </c>
    </row>
    <row r="141" spans="1:29" x14ac:dyDescent="0.25">
      <c r="A141" s="20">
        <v>76700</v>
      </c>
      <c r="B141" s="2" t="s">
        <v>38</v>
      </c>
      <c r="D141" s="1">
        <v>665</v>
      </c>
      <c r="E141" s="21">
        <v>250</v>
      </c>
      <c r="F141" s="21"/>
      <c r="G141" s="17">
        <f t="shared" si="82"/>
        <v>20.615000000000002</v>
      </c>
      <c r="H141" s="4">
        <f t="shared" si="83"/>
        <v>41.230000000000004</v>
      </c>
      <c r="I141" s="18">
        <f t="shared" si="84"/>
        <v>61.844999999999999</v>
      </c>
      <c r="J141" s="2"/>
      <c r="K141" s="17">
        <f t="shared" si="85"/>
        <v>56.525000000000006</v>
      </c>
      <c r="L141" s="4">
        <f t="shared" si="86"/>
        <v>113.05000000000001</v>
      </c>
      <c r="M141" s="18">
        <f t="shared" si="87"/>
        <v>169.57499999999999</v>
      </c>
      <c r="O141" s="17">
        <f t="shared" si="88"/>
        <v>56.525000000000006</v>
      </c>
      <c r="P141" s="4">
        <f t="shared" si="88"/>
        <v>56.525000000000006</v>
      </c>
      <c r="Q141" s="18">
        <f t="shared" si="88"/>
        <v>56.525000000000006</v>
      </c>
      <c r="S141" s="17">
        <f t="shared" si="29"/>
        <v>53.865000000000009</v>
      </c>
      <c r="T141" s="4">
        <f t="shared" si="30"/>
        <v>107.73000000000002</v>
      </c>
      <c r="U141" s="18">
        <f t="shared" si="31"/>
        <v>161.59500000000003</v>
      </c>
      <c r="W141" s="17">
        <f t="shared" si="32"/>
        <v>59.85</v>
      </c>
      <c r="X141" s="4">
        <f t="shared" si="33"/>
        <v>119.7</v>
      </c>
      <c r="Y141" s="18">
        <f t="shared" si="34"/>
        <v>179.54999999999998</v>
      </c>
      <c r="AA141" s="17">
        <f t="shared" si="89"/>
        <v>36.076250000000002</v>
      </c>
      <c r="AB141" s="4">
        <f t="shared" si="90"/>
        <v>72.152500000000003</v>
      </c>
      <c r="AC141" s="18">
        <f t="shared" si="91"/>
        <v>108.22874999999999</v>
      </c>
    </row>
    <row r="142" spans="1:29" x14ac:dyDescent="0.25">
      <c r="A142" s="20"/>
      <c r="B142" s="2" t="s">
        <v>161</v>
      </c>
      <c r="D142" s="1">
        <v>784</v>
      </c>
      <c r="E142" s="21">
        <v>320</v>
      </c>
      <c r="F142" s="21"/>
      <c r="G142" s="17">
        <f t="shared" si="82"/>
        <v>24.304000000000002</v>
      </c>
      <c r="H142" s="4">
        <f t="shared" si="83"/>
        <v>48.608000000000004</v>
      </c>
      <c r="I142" s="18">
        <f t="shared" si="84"/>
        <v>72.911999999999992</v>
      </c>
      <c r="J142" s="2"/>
      <c r="K142" s="17">
        <f t="shared" si="85"/>
        <v>66.64</v>
      </c>
      <c r="L142" s="4">
        <f t="shared" si="86"/>
        <v>133.28</v>
      </c>
      <c r="M142" s="18">
        <f t="shared" si="87"/>
        <v>199.92</v>
      </c>
      <c r="O142" s="17">
        <f t="shared" si="88"/>
        <v>66.64</v>
      </c>
      <c r="P142" s="4">
        <f t="shared" si="88"/>
        <v>66.64</v>
      </c>
      <c r="Q142" s="18">
        <f t="shared" si="88"/>
        <v>66.64</v>
      </c>
      <c r="S142" s="17">
        <f t="shared" si="29"/>
        <v>63.504000000000012</v>
      </c>
      <c r="T142" s="4">
        <f t="shared" si="30"/>
        <v>127.00800000000002</v>
      </c>
      <c r="U142" s="18">
        <f t="shared" si="31"/>
        <v>190.51200000000003</v>
      </c>
      <c r="W142" s="17">
        <f t="shared" si="32"/>
        <v>70.56</v>
      </c>
      <c r="X142" s="4">
        <f t="shared" si="33"/>
        <v>141.12</v>
      </c>
      <c r="Y142" s="18">
        <f t="shared" si="34"/>
        <v>211.68</v>
      </c>
      <c r="AA142" s="17">
        <f t="shared" si="89"/>
        <v>42.532000000000004</v>
      </c>
      <c r="AB142" s="4">
        <f t="shared" si="90"/>
        <v>85.064000000000007</v>
      </c>
      <c r="AC142" s="18">
        <f t="shared" si="91"/>
        <v>127.59599999999999</v>
      </c>
    </row>
    <row r="143" spans="1:29" x14ac:dyDescent="0.25">
      <c r="A143" s="20"/>
      <c r="B143" s="2" t="s">
        <v>180</v>
      </c>
      <c r="D143" s="1">
        <v>553</v>
      </c>
      <c r="E143" s="21">
        <v>220</v>
      </c>
      <c r="F143" s="21"/>
      <c r="G143" s="17">
        <f t="shared" si="82"/>
        <v>17.143000000000001</v>
      </c>
      <c r="H143" s="4">
        <f t="shared" si="83"/>
        <v>34.286000000000001</v>
      </c>
      <c r="I143" s="18">
        <f t="shared" si="84"/>
        <v>51.429000000000002</v>
      </c>
      <c r="J143" s="2"/>
      <c r="K143" s="17">
        <f t="shared" si="85"/>
        <v>47.005000000000003</v>
      </c>
      <c r="L143" s="4">
        <f t="shared" si="86"/>
        <v>94.01</v>
      </c>
      <c r="M143" s="18">
        <f t="shared" si="87"/>
        <v>141.01499999999999</v>
      </c>
      <c r="O143" s="17">
        <f t="shared" si="88"/>
        <v>47.005000000000003</v>
      </c>
      <c r="P143" s="4">
        <f t="shared" si="88"/>
        <v>47.005000000000003</v>
      </c>
      <c r="Q143" s="18">
        <f t="shared" si="88"/>
        <v>47.005000000000003</v>
      </c>
      <c r="S143" s="17">
        <f t="shared" si="29"/>
        <v>44.793000000000006</v>
      </c>
      <c r="T143" s="4">
        <f t="shared" si="30"/>
        <v>89.586000000000013</v>
      </c>
      <c r="U143" s="18">
        <f t="shared" si="31"/>
        <v>134.37899999999999</v>
      </c>
      <c r="W143" s="17">
        <f t="shared" si="32"/>
        <v>49.77</v>
      </c>
      <c r="X143" s="4">
        <f t="shared" si="33"/>
        <v>99.54</v>
      </c>
      <c r="Y143" s="18">
        <f t="shared" si="34"/>
        <v>149.31</v>
      </c>
      <c r="AA143" s="17">
        <f t="shared" si="89"/>
        <v>30.000250000000001</v>
      </c>
      <c r="AB143" s="4">
        <f t="shared" si="90"/>
        <v>60.000500000000002</v>
      </c>
      <c r="AC143" s="18">
        <f t="shared" si="91"/>
        <v>90.000749999999996</v>
      </c>
    </row>
    <row r="144" spans="1:29" x14ac:dyDescent="0.25">
      <c r="A144" s="20"/>
      <c r="B144" s="2" t="s">
        <v>176</v>
      </c>
      <c r="D144" s="1">
        <v>545</v>
      </c>
      <c r="E144" s="21">
        <v>220</v>
      </c>
      <c r="F144" s="21"/>
      <c r="G144" s="17">
        <f t="shared" si="82"/>
        <v>16.895</v>
      </c>
      <c r="H144" s="4">
        <f t="shared" si="83"/>
        <v>33.79</v>
      </c>
      <c r="I144" s="18">
        <f t="shared" si="84"/>
        <v>50.684999999999995</v>
      </c>
      <c r="J144" s="2"/>
      <c r="K144" s="17">
        <f t="shared" si="85"/>
        <v>46.325000000000003</v>
      </c>
      <c r="L144" s="4">
        <f t="shared" si="86"/>
        <v>92.65</v>
      </c>
      <c r="M144" s="18">
        <f t="shared" si="87"/>
        <v>138.97499999999999</v>
      </c>
      <c r="O144" s="17">
        <f t="shared" si="88"/>
        <v>46.325000000000003</v>
      </c>
      <c r="P144" s="4">
        <f t="shared" si="88"/>
        <v>46.325000000000003</v>
      </c>
      <c r="Q144" s="18">
        <f t="shared" si="88"/>
        <v>46.325000000000003</v>
      </c>
      <c r="S144" s="17">
        <f t="shared" si="29"/>
        <v>44.14500000000001</v>
      </c>
      <c r="T144" s="4">
        <f t="shared" si="30"/>
        <v>88.29000000000002</v>
      </c>
      <c r="U144" s="18">
        <f t="shared" si="31"/>
        <v>132.435</v>
      </c>
      <c r="W144" s="17">
        <f t="shared" si="32"/>
        <v>49.050000000000004</v>
      </c>
      <c r="X144" s="4">
        <f t="shared" si="33"/>
        <v>98.100000000000009</v>
      </c>
      <c r="Y144" s="18">
        <f t="shared" si="34"/>
        <v>147.15</v>
      </c>
      <c r="AA144" s="17">
        <f t="shared" si="89"/>
        <v>29.566249999999997</v>
      </c>
      <c r="AB144" s="4">
        <f t="shared" si="90"/>
        <v>59.132499999999993</v>
      </c>
      <c r="AC144" s="18">
        <f t="shared" si="91"/>
        <v>88.69874999999999</v>
      </c>
    </row>
    <row r="145" spans="1:29" x14ac:dyDescent="0.25">
      <c r="A145" s="20"/>
      <c r="B145" s="2" t="s">
        <v>205</v>
      </c>
      <c r="D145" s="1">
        <v>618</v>
      </c>
      <c r="E145" s="21">
        <v>250</v>
      </c>
      <c r="F145" s="21"/>
      <c r="G145" s="17">
        <f t="shared" si="82"/>
        <v>19.158000000000001</v>
      </c>
      <c r="H145" s="4">
        <f t="shared" si="83"/>
        <v>38.316000000000003</v>
      </c>
      <c r="I145" s="18">
        <f t="shared" si="84"/>
        <v>57.474000000000004</v>
      </c>
      <c r="J145" s="2"/>
      <c r="K145" s="17">
        <f t="shared" si="85"/>
        <v>52.53</v>
      </c>
      <c r="L145" s="4">
        <f t="shared" si="86"/>
        <v>105.06</v>
      </c>
      <c r="M145" s="18">
        <f t="shared" si="87"/>
        <v>157.58999999999997</v>
      </c>
      <c r="O145" s="17">
        <f t="shared" si="88"/>
        <v>52.53</v>
      </c>
      <c r="P145" s="4">
        <f t="shared" si="88"/>
        <v>52.53</v>
      </c>
      <c r="Q145" s="18">
        <f t="shared" si="88"/>
        <v>52.53</v>
      </c>
      <c r="S145" s="17">
        <f t="shared" si="29"/>
        <v>50.058000000000007</v>
      </c>
      <c r="T145" s="4">
        <f t="shared" si="30"/>
        <v>100.11600000000001</v>
      </c>
      <c r="U145" s="18">
        <f t="shared" si="31"/>
        <v>150.17400000000001</v>
      </c>
      <c r="W145" s="17">
        <f t="shared" si="32"/>
        <v>55.620000000000005</v>
      </c>
      <c r="X145" s="4">
        <f t="shared" si="33"/>
        <v>111.24000000000001</v>
      </c>
      <c r="Y145" s="18">
        <f t="shared" si="34"/>
        <v>166.86</v>
      </c>
      <c r="AA145" s="17">
        <f t="shared" si="89"/>
        <v>33.526500000000006</v>
      </c>
      <c r="AB145" s="4">
        <f t="shared" si="90"/>
        <v>67.053000000000011</v>
      </c>
      <c r="AC145" s="18">
        <f t="shared" si="91"/>
        <v>100.57950000000001</v>
      </c>
    </row>
    <row r="146" spans="1:29" x14ac:dyDescent="0.25">
      <c r="A146" s="20"/>
      <c r="B146" s="2" t="s">
        <v>206</v>
      </c>
      <c r="D146" s="1">
        <v>314</v>
      </c>
      <c r="E146" s="21">
        <v>130</v>
      </c>
      <c r="F146" s="21"/>
      <c r="G146" s="17">
        <f t="shared" si="82"/>
        <v>9.7340000000000018</v>
      </c>
      <c r="H146" s="4">
        <f t="shared" si="83"/>
        <v>19.468000000000004</v>
      </c>
      <c r="I146" s="18">
        <f t="shared" si="84"/>
        <v>29.201999999999998</v>
      </c>
      <c r="J146" s="2"/>
      <c r="K146" s="17">
        <f t="shared" si="85"/>
        <v>26.689999999999998</v>
      </c>
      <c r="L146" s="4">
        <f t="shared" si="86"/>
        <v>53.379999999999995</v>
      </c>
      <c r="M146" s="18">
        <f t="shared" si="87"/>
        <v>80.069999999999993</v>
      </c>
      <c r="O146" s="17">
        <f t="shared" si="88"/>
        <v>26.689999999999998</v>
      </c>
      <c r="P146" s="4">
        <f t="shared" si="88"/>
        <v>26.689999999999998</v>
      </c>
      <c r="Q146" s="18">
        <f t="shared" si="88"/>
        <v>26.689999999999998</v>
      </c>
      <c r="S146" s="17">
        <f t="shared" si="29"/>
        <v>25.434000000000001</v>
      </c>
      <c r="T146" s="4">
        <f t="shared" si="30"/>
        <v>50.868000000000002</v>
      </c>
      <c r="U146" s="18">
        <f t="shared" si="31"/>
        <v>76.301999999999992</v>
      </c>
      <c r="W146" s="17">
        <f t="shared" si="32"/>
        <v>28.260000000000005</v>
      </c>
      <c r="X146" s="4">
        <f t="shared" si="33"/>
        <v>56.52000000000001</v>
      </c>
      <c r="Y146" s="18">
        <f t="shared" si="34"/>
        <v>84.78</v>
      </c>
      <c r="AA146" s="17">
        <f t="shared" si="89"/>
        <v>17.034500000000001</v>
      </c>
      <c r="AB146" s="4">
        <f t="shared" si="90"/>
        <v>34.069000000000003</v>
      </c>
      <c r="AC146" s="18">
        <f t="shared" si="91"/>
        <v>51.103499999999997</v>
      </c>
    </row>
    <row r="147" spans="1:29" x14ac:dyDescent="0.25">
      <c r="A147" s="20"/>
      <c r="B147" s="2" t="s">
        <v>206</v>
      </c>
      <c r="D147" s="1">
        <v>314</v>
      </c>
      <c r="E147" s="21">
        <v>130</v>
      </c>
      <c r="F147" s="21"/>
      <c r="G147" s="17">
        <f t="shared" si="82"/>
        <v>9.7340000000000018</v>
      </c>
      <c r="H147" s="4">
        <f t="shared" si="83"/>
        <v>19.468000000000004</v>
      </c>
      <c r="I147" s="18">
        <f t="shared" si="84"/>
        <v>29.201999999999998</v>
      </c>
      <c r="J147" s="2"/>
      <c r="K147" s="17">
        <f t="shared" si="85"/>
        <v>26.689999999999998</v>
      </c>
      <c r="L147" s="4">
        <f t="shared" si="86"/>
        <v>53.379999999999995</v>
      </c>
      <c r="M147" s="18">
        <f t="shared" si="87"/>
        <v>80.069999999999993</v>
      </c>
      <c r="O147" s="17">
        <f t="shared" si="88"/>
        <v>26.689999999999998</v>
      </c>
      <c r="P147" s="4">
        <f t="shared" si="88"/>
        <v>26.689999999999998</v>
      </c>
      <c r="Q147" s="18">
        <f t="shared" si="88"/>
        <v>26.689999999999998</v>
      </c>
      <c r="S147" s="17">
        <f t="shared" si="29"/>
        <v>25.434000000000001</v>
      </c>
      <c r="T147" s="4">
        <f t="shared" si="30"/>
        <v>50.868000000000002</v>
      </c>
      <c r="U147" s="18">
        <f t="shared" si="31"/>
        <v>76.301999999999992</v>
      </c>
      <c r="W147" s="17">
        <f t="shared" si="32"/>
        <v>28.260000000000005</v>
      </c>
      <c r="X147" s="4">
        <f t="shared" si="33"/>
        <v>56.52000000000001</v>
      </c>
      <c r="Y147" s="18">
        <f t="shared" si="34"/>
        <v>84.78</v>
      </c>
      <c r="AA147" s="17">
        <f t="shared" si="89"/>
        <v>17.034500000000001</v>
      </c>
      <c r="AB147" s="4">
        <f t="shared" si="90"/>
        <v>34.069000000000003</v>
      </c>
      <c r="AC147" s="18">
        <f t="shared" si="91"/>
        <v>51.103499999999997</v>
      </c>
    </row>
    <row r="148" spans="1:29" x14ac:dyDescent="0.25">
      <c r="A148" s="20"/>
      <c r="B148" s="2" t="s">
        <v>207</v>
      </c>
      <c r="D148" s="1">
        <v>234</v>
      </c>
      <c r="E148" s="21">
        <v>100</v>
      </c>
      <c r="F148" s="21"/>
      <c r="G148" s="17">
        <f t="shared" si="82"/>
        <v>7.2540000000000013</v>
      </c>
      <c r="H148" s="4">
        <f t="shared" si="83"/>
        <v>14.508000000000003</v>
      </c>
      <c r="I148" s="18">
        <f t="shared" si="84"/>
        <v>21.762</v>
      </c>
      <c r="J148" s="2"/>
      <c r="K148" s="17">
        <f t="shared" si="85"/>
        <v>19.89</v>
      </c>
      <c r="L148" s="4">
        <f t="shared" si="86"/>
        <v>39.78</v>
      </c>
      <c r="M148" s="18">
        <f t="shared" si="87"/>
        <v>59.67</v>
      </c>
      <c r="O148" s="17">
        <f t="shared" si="88"/>
        <v>19.89</v>
      </c>
      <c r="P148" s="4">
        <f t="shared" si="88"/>
        <v>19.89</v>
      </c>
      <c r="Q148" s="18">
        <f t="shared" si="88"/>
        <v>19.89</v>
      </c>
      <c r="S148" s="17">
        <f t="shared" si="29"/>
        <v>18.954000000000004</v>
      </c>
      <c r="T148" s="4">
        <f t="shared" si="30"/>
        <v>37.908000000000008</v>
      </c>
      <c r="U148" s="18">
        <f t="shared" si="31"/>
        <v>56.862000000000002</v>
      </c>
      <c r="W148" s="17">
        <f t="shared" si="32"/>
        <v>21.060000000000002</v>
      </c>
      <c r="X148" s="4">
        <f t="shared" si="33"/>
        <v>42.120000000000005</v>
      </c>
      <c r="Y148" s="18">
        <f t="shared" si="34"/>
        <v>63.179999999999993</v>
      </c>
      <c r="AA148" s="17">
        <f t="shared" si="89"/>
        <v>12.694500000000001</v>
      </c>
      <c r="AB148" s="4">
        <f t="shared" si="90"/>
        <v>25.389000000000003</v>
      </c>
      <c r="AC148" s="18">
        <f t="shared" si="91"/>
        <v>38.083500000000001</v>
      </c>
    </row>
    <row r="149" spans="1:29" x14ac:dyDescent="0.25">
      <c r="A149" s="20"/>
      <c r="B149" s="2" t="s">
        <v>208</v>
      </c>
      <c r="D149" s="1">
        <v>208</v>
      </c>
      <c r="E149" s="21">
        <v>100</v>
      </c>
      <c r="F149" s="21"/>
      <c r="G149" s="17">
        <f t="shared" si="82"/>
        <v>6.4480000000000004</v>
      </c>
      <c r="H149" s="4">
        <f t="shared" si="83"/>
        <v>12.896000000000001</v>
      </c>
      <c r="I149" s="18">
        <f t="shared" si="84"/>
        <v>19.344000000000001</v>
      </c>
      <c r="J149" s="2"/>
      <c r="K149" s="17">
        <f t="shared" si="85"/>
        <v>17.68</v>
      </c>
      <c r="L149" s="4">
        <f t="shared" si="86"/>
        <v>35.36</v>
      </c>
      <c r="M149" s="18">
        <f t="shared" si="87"/>
        <v>53.039999999999992</v>
      </c>
      <c r="O149" s="17">
        <f t="shared" si="88"/>
        <v>17.68</v>
      </c>
      <c r="P149" s="4">
        <f t="shared" si="88"/>
        <v>17.68</v>
      </c>
      <c r="Q149" s="18">
        <f t="shared" si="88"/>
        <v>17.68</v>
      </c>
      <c r="S149" s="17">
        <f t="shared" si="29"/>
        <v>16.848000000000003</v>
      </c>
      <c r="T149" s="4">
        <f t="shared" si="30"/>
        <v>33.696000000000005</v>
      </c>
      <c r="U149" s="18">
        <f t="shared" si="31"/>
        <v>50.544000000000004</v>
      </c>
      <c r="W149" s="17">
        <f t="shared" si="32"/>
        <v>18.720000000000002</v>
      </c>
      <c r="X149" s="4">
        <f t="shared" si="33"/>
        <v>37.440000000000005</v>
      </c>
      <c r="Y149" s="18">
        <f t="shared" si="34"/>
        <v>56.160000000000004</v>
      </c>
      <c r="AA149" s="17">
        <f t="shared" si="89"/>
        <v>11.284000000000001</v>
      </c>
      <c r="AB149" s="4">
        <f t="shared" si="90"/>
        <v>22.568000000000001</v>
      </c>
      <c r="AC149" s="18">
        <f t="shared" si="91"/>
        <v>33.851999999999997</v>
      </c>
    </row>
    <row r="150" spans="1:29" x14ac:dyDescent="0.25">
      <c r="A150" s="20"/>
      <c r="B150" s="2" t="s">
        <v>165</v>
      </c>
      <c r="D150" s="1">
        <v>470</v>
      </c>
      <c r="E150" s="21">
        <v>180</v>
      </c>
      <c r="F150" s="21"/>
      <c r="G150" s="17">
        <f t="shared" si="82"/>
        <v>14.57</v>
      </c>
      <c r="H150" s="4">
        <f t="shared" si="83"/>
        <v>29.14</v>
      </c>
      <c r="I150" s="18">
        <f t="shared" si="84"/>
        <v>43.709999999999994</v>
      </c>
      <c r="J150" s="2"/>
      <c r="K150" s="17">
        <f t="shared" si="85"/>
        <v>39.950000000000003</v>
      </c>
      <c r="L150" s="4">
        <f t="shared" si="86"/>
        <v>79.900000000000006</v>
      </c>
      <c r="M150" s="18">
        <f t="shared" si="87"/>
        <v>119.85</v>
      </c>
      <c r="O150" s="17">
        <f t="shared" si="88"/>
        <v>39.950000000000003</v>
      </c>
      <c r="P150" s="4">
        <f t="shared" si="88"/>
        <v>39.950000000000003</v>
      </c>
      <c r="Q150" s="18">
        <f t="shared" si="88"/>
        <v>39.950000000000003</v>
      </c>
      <c r="S150" s="17">
        <f t="shared" si="29"/>
        <v>38.070000000000007</v>
      </c>
      <c r="T150" s="4">
        <f t="shared" si="30"/>
        <v>76.140000000000015</v>
      </c>
      <c r="U150" s="18">
        <f t="shared" si="31"/>
        <v>114.21000000000001</v>
      </c>
      <c r="W150" s="17">
        <f t="shared" si="32"/>
        <v>42.300000000000004</v>
      </c>
      <c r="X150" s="4">
        <f t="shared" si="33"/>
        <v>84.600000000000009</v>
      </c>
      <c r="Y150" s="18">
        <f t="shared" si="34"/>
        <v>126.89999999999999</v>
      </c>
      <c r="AA150" s="17">
        <f t="shared" si="89"/>
        <v>25.497499999999999</v>
      </c>
      <c r="AB150" s="4">
        <f t="shared" si="90"/>
        <v>50.994999999999997</v>
      </c>
      <c r="AC150" s="18">
        <f t="shared" si="91"/>
        <v>76.492499999999993</v>
      </c>
    </row>
    <row r="151" spans="1:29" x14ac:dyDescent="0.25">
      <c r="A151" s="20"/>
      <c r="B151" s="2" t="s">
        <v>209</v>
      </c>
      <c r="D151" s="1">
        <v>705</v>
      </c>
      <c r="E151" s="21">
        <v>280</v>
      </c>
      <c r="F151" s="21"/>
      <c r="G151" s="17">
        <f t="shared" si="82"/>
        <v>21.855000000000004</v>
      </c>
      <c r="H151" s="4">
        <f t="shared" si="83"/>
        <v>43.710000000000008</v>
      </c>
      <c r="I151" s="18">
        <f t="shared" si="84"/>
        <v>65.564999999999998</v>
      </c>
      <c r="J151" s="2"/>
      <c r="K151" s="17">
        <f t="shared" si="85"/>
        <v>59.925000000000004</v>
      </c>
      <c r="L151" s="4">
        <f t="shared" si="86"/>
        <v>119.85000000000001</v>
      </c>
      <c r="M151" s="18">
        <f t="shared" si="87"/>
        <v>179.77500000000001</v>
      </c>
      <c r="O151" s="17">
        <f t="shared" si="88"/>
        <v>59.925000000000004</v>
      </c>
      <c r="P151" s="4">
        <f t="shared" si="88"/>
        <v>59.925000000000004</v>
      </c>
      <c r="Q151" s="18">
        <f t="shared" si="88"/>
        <v>59.925000000000004</v>
      </c>
      <c r="S151" s="17">
        <f t="shared" si="29"/>
        <v>57.105000000000011</v>
      </c>
      <c r="T151" s="4">
        <f t="shared" si="30"/>
        <v>114.21000000000002</v>
      </c>
      <c r="U151" s="18">
        <f t="shared" si="31"/>
        <v>171.31500000000003</v>
      </c>
      <c r="W151" s="17">
        <f t="shared" si="32"/>
        <v>63.45</v>
      </c>
      <c r="X151" s="4">
        <f t="shared" si="33"/>
        <v>126.9</v>
      </c>
      <c r="Y151" s="18">
        <f t="shared" si="34"/>
        <v>190.35</v>
      </c>
      <c r="AA151" s="17">
        <f t="shared" si="89"/>
        <v>38.246250000000003</v>
      </c>
      <c r="AB151" s="4">
        <f t="shared" si="90"/>
        <v>76.492500000000007</v>
      </c>
      <c r="AC151" s="18">
        <f t="shared" si="91"/>
        <v>114.73875000000001</v>
      </c>
    </row>
    <row r="152" spans="1:29" x14ac:dyDescent="0.25">
      <c r="A152" s="20"/>
      <c r="B152" s="2" t="s">
        <v>210</v>
      </c>
      <c r="D152" s="1">
        <v>582</v>
      </c>
      <c r="E152" s="21">
        <v>220</v>
      </c>
      <c r="F152" s="21"/>
      <c r="G152" s="17">
        <f t="shared" si="82"/>
        <v>18.041999999999998</v>
      </c>
      <c r="H152" s="4">
        <f t="shared" si="83"/>
        <v>36.083999999999996</v>
      </c>
      <c r="I152" s="18">
        <f t="shared" si="84"/>
        <v>54.125999999999998</v>
      </c>
      <c r="J152" s="2"/>
      <c r="K152" s="17">
        <f t="shared" si="85"/>
        <v>49.47</v>
      </c>
      <c r="L152" s="4">
        <f t="shared" si="86"/>
        <v>98.94</v>
      </c>
      <c r="M152" s="18">
        <f t="shared" si="87"/>
        <v>148.41</v>
      </c>
      <c r="O152" s="17">
        <f t="shared" si="88"/>
        <v>49.47</v>
      </c>
      <c r="P152" s="4">
        <f t="shared" si="88"/>
        <v>49.47</v>
      </c>
      <c r="Q152" s="18">
        <f t="shared" si="88"/>
        <v>49.47</v>
      </c>
      <c r="S152" s="17">
        <f t="shared" si="29"/>
        <v>47.142000000000003</v>
      </c>
      <c r="T152" s="4">
        <f t="shared" si="30"/>
        <v>94.284000000000006</v>
      </c>
      <c r="U152" s="18">
        <f t="shared" si="31"/>
        <v>141.42599999999999</v>
      </c>
      <c r="W152" s="17">
        <f t="shared" si="32"/>
        <v>52.38000000000001</v>
      </c>
      <c r="X152" s="4">
        <f t="shared" si="33"/>
        <v>104.76000000000002</v>
      </c>
      <c r="Y152" s="18">
        <f t="shared" si="34"/>
        <v>157.14000000000001</v>
      </c>
      <c r="AA152" s="17">
        <f t="shared" si="89"/>
        <v>31.573499999999996</v>
      </c>
      <c r="AB152" s="4">
        <f t="shared" si="90"/>
        <v>63.146999999999991</v>
      </c>
      <c r="AC152" s="18">
        <f t="shared" si="91"/>
        <v>94.720499999999987</v>
      </c>
    </row>
    <row r="153" spans="1:29" x14ac:dyDescent="0.25">
      <c r="A153" s="20"/>
      <c r="B153" s="2" t="s">
        <v>211</v>
      </c>
      <c r="D153" s="1">
        <v>1227</v>
      </c>
      <c r="E153" s="21">
        <v>500</v>
      </c>
      <c r="F153" s="21"/>
      <c r="G153" s="17">
        <f t="shared" si="82"/>
        <v>38.036999999999999</v>
      </c>
      <c r="H153" s="4">
        <f t="shared" si="83"/>
        <v>76.073999999999998</v>
      </c>
      <c r="I153" s="18">
        <f t="shared" si="84"/>
        <v>114.111</v>
      </c>
      <c r="J153" s="2"/>
      <c r="K153" s="17">
        <f t="shared" si="85"/>
        <v>104.29500000000002</v>
      </c>
      <c r="L153" s="4">
        <f t="shared" si="86"/>
        <v>208.59000000000003</v>
      </c>
      <c r="M153" s="18">
        <f t="shared" si="87"/>
        <v>312.88499999999999</v>
      </c>
      <c r="O153" s="17">
        <f t="shared" ref="O153:Q196" si="92">+$D153*0.85*0.1</f>
        <v>104.29500000000002</v>
      </c>
      <c r="P153" s="4">
        <f t="shared" si="92"/>
        <v>104.29500000000002</v>
      </c>
      <c r="Q153" s="18">
        <f t="shared" si="92"/>
        <v>104.29500000000002</v>
      </c>
      <c r="S153" s="17">
        <f t="shared" si="29"/>
        <v>99.387000000000015</v>
      </c>
      <c r="T153" s="4">
        <f t="shared" si="30"/>
        <v>198.77400000000003</v>
      </c>
      <c r="U153" s="18">
        <f t="shared" si="31"/>
        <v>298.161</v>
      </c>
      <c r="W153" s="17">
        <f t="shared" si="32"/>
        <v>110.43</v>
      </c>
      <c r="X153" s="4">
        <f t="shared" si="33"/>
        <v>220.86</v>
      </c>
      <c r="Y153" s="18">
        <f t="shared" si="34"/>
        <v>331.28999999999996</v>
      </c>
      <c r="AA153" s="17">
        <f t="shared" si="89"/>
        <v>66.564750000000004</v>
      </c>
      <c r="AB153" s="4">
        <f t="shared" si="90"/>
        <v>133.12950000000001</v>
      </c>
      <c r="AC153" s="18">
        <f t="shared" si="91"/>
        <v>199.69425000000001</v>
      </c>
    </row>
    <row r="154" spans="1:29" x14ac:dyDescent="0.25">
      <c r="A154" s="20"/>
      <c r="B154" s="2" t="s">
        <v>192</v>
      </c>
      <c r="D154" s="1">
        <v>870</v>
      </c>
      <c r="E154" s="21">
        <v>350</v>
      </c>
      <c r="F154" s="21"/>
      <c r="G154" s="17">
        <f t="shared" si="82"/>
        <v>26.97</v>
      </c>
      <c r="H154" s="4">
        <f t="shared" si="83"/>
        <v>53.94</v>
      </c>
      <c r="I154" s="18">
        <f t="shared" si="84"/>
        <v>80.91</v>
      </c>
      <c r="J154" s="2"/>
      <c r="K154" s="17">
        <f t="shared" si="85"/>
        <v>73.95</v>
      </c>
      <c r="L154" s="4">
        <f t="shared" si="86"/>
        <v>147.9</v>
      </c>
      <c r="M154" s="18">
        <f t="shared" si="87"/>
        <v>221.85</v>
      </c>
      <c r="O154" s="17">
        <f t="shared" si="92"/>
        <v>73.95</v>
      </c>
      <c r="P154" s="4">
        <f t="shared" si="92"/>
        <v>73.95</v>
      </c>
      <c r="Q154" s="18">
        <f t="shared" si="92"/>
        <v>73.95</v>
      </c>
      <c r="S154" s="17">
        <f t="shared" si="29"/>
        <v>70.470000000000013</v>
      </c>
      <c r="T154" s="4">
        <f t="shared" si="30"/>
        <v>140.94000000000003</v>
      </c>
      <c r="U154" s="18">
        <f t="shared" si="31"/>
        <v>211.41</v>
      </c>
      <c r="W154" s="17">
        <f t="shared" si="32"/>
        <v>78.300000000000011</v>
      </c>
      <c r="X154" s="4">
        <f t="shared" si="33"/>
        <v>156.60000000000002</v>
      </c>
      <c r="Y154" s="18">
        <f t="shared" si="34"/>
        <v>234.89999999999998</v>
      </c>
      <c r="AA154" s="17">
        <f t="shared" si="89"/>
        <v>47.197499999999998</v>
      </c>
      <c r="AB154" s="4">
        <f t="shared" si="90"/>
        <v>94.394999999999996</v>
      </c>
      <c r="AC154" s="18">
        <f t="shared" si="91"/>
        <v>141.59249999999997</v>
      </c>
    </row>
    <row r="155" spans="1:29" x14ac:dyDescent="0.25">
      <c r="A155" s="20"/>
      <c r="B155" s="2" t="s">
        <v>193</v>
      </c>
      <c r="D155" s="1">
        <v>276</v>
      </c>
      <c r="E155" s="21">
        <v>130</v>
      </c>
      <c r="F155" s="21"/>
      <c r="G155" s="17">
        <f t="shared" si="82"/>
        <v>8.5560000000000009</v>
      </c>
      <c r="H155" s="4">
        <f t="shared" si="83"/>
        <v>17.112000000000002</v>
      </c>
      <c r="I155" s="18">
        <f t="shared" si="84"/>
        <v>25.667999999999999</v>
      </c>
      <c r="J155" s="2"/>
      <c r="K155" s="17">
        <f t="shared" si="85"/>
        <v>23.46</v>
      </c>
      <c r="L155" s="4">
        <f t="shared" si="86"/>
        <v>46.92</v>
      </c>
      <c r="M155" s="18">
        <f t="shared" si="87"/>
        <v>70.38</v>
      </c>
      <c r="O155" s="17">
        <f t="shared" si="92"/>
        <v>23.46</v>
      </c>
      <c r="P155" s="4">
        <f t="shared" si="92"/>
        <v>23.46</v>
      </c>
      <c r="Q155" s="18">
        <f t="shared" si="92"/>
        <v>23.46</v>
      </c>
      <c r="S155" s="17">
        <f t="shared" si="29"/>
        <v>22.356000000000002</v>
      </c>
      <c r="T155" s="4">
        <f t="shared" si="30"/>
        <v>44.712000000000003</v>
      </c>
      <c r="U155" s="18">
        <f t="shared" si="31"/>
        <v>67.067999999999998</v>
      </c>
      <c r="W155" s="17">
        <f t="shared" si="32"/>
        <v>24.840000000000003</v>
      </c>
      <c r="X155" s="4">
        <f t="shared" si="33"/>
        <v>49.680000000000007</v>
      </c>
      <c r="Y155" s="18">
        <f t="shared" si="34"/>
        <v>74.52</v>
      </c>
      <c r="AA155" s="17">
        <f t="shared" si="89"/>
        <v>14.973000000000003</v>
      </c>
      <c r="AB155" s="4">
        <f t="shared" si="90"/>
        <v>29.946000000000005</v>
      </c>
      <c r="AC155" s="18">
        <f t="shared" si="91"/>
        <v>44.919000000000004</v>
      </c>
    </row>
    <row r="156" spans="1:29" x14ac:dyDescent="0.25">
      <c r="A156" s="20"/>
      <c r="B156" s="2" t="s">
        <v>163</v>
      </c>
      <c r="D156" s="1">
        <v>305</v>
      </c>
      <c r="E156" s="21">
        <v>130</v>
      </c>
      <c r="F156" s="21"/>
      <c r="G156" s="17">
        <f t="shared" si="82"/>
        <v>9.4550000000000001</v>
      </c>
      <c r="H156" s="4">
        <f t="shared" si="83"/>
        <v>18.91</v>
      </c>
      <c r="I156" s="18">
        <f t="shared" si="84"/>
        <v>28.364999999999998</v>
      </c>
      <c r="J156" s="2"/>
      <c r="K156" s="17">
        <f t="shared" si="85"/>
        <v>25.925000000000001</v>
      </c>
      <c r="L156" s="4">
        <f t="shared" si="86"/>
        <v>51.85</v>
      </c>
      <c r="M156" s="18">
        <f t="shared" si="87"/>
        <v>77.774999999999991</v>
      </c>
      <c r="O156" s="17">
        <f t="shared" si="92"/>
        <v>25.925000000000001</v>
      </c>
      <c r="P156" s="4">
        <f t="shared" si="92"/>
        <v>25.925000000000001</v>
      </c>
      <c r="Q156" s="18">
        <f t="shared" si="92"/>
        <v>25.925000000000001</v>
      </c>
      <c r="S156" s="17">
        <f t="shared" si="29"/>
        <v>24.705000000000002</v>
      </c>
      <c r="T156" s="4">
        <f t="shared" si="30"/>
        <v>49.410000000000004</v>
      </c>
      <c r="U156" s="18">
        <f t="shared" si="31"/>
        <v>74.114999999999995</v>
      </c>
      <c r="W156" s="17">
        <f t="shared" si="32"/>
        <v>27.450000000000003</v>
      </c>
      <c r="X156" s="4">
        <f t="shared" si="33"/>
        <v>54.900000000000006</v>
      </c>
      <c r="Y156" s="18">
        <f t="shared" si="34"/>
        <v>82.35</v>
      </c>
      <c r="AA156" s="17">
        <f t="shared" si="89"/>
        <v>16.546250000000001</v>
      </c>
      <c r="AB156" s="4">
        <f t="shared" si="90"/>
        <v>33.092500000000001</v>
      </c>
      <c r="AC156" s="18">
        <f t="shared" si="91"/>
        <v>49.638750000000002</v>
      </c>
    </row>
    <row r="157" spans="1:29" x14ac:dyDescent="0.25">
      <c r="A157" s="20"/>
      <c r="B157" s="2" t="s">
        <v>164</v>
      </c>
      <c r="D157" s="1">
        <v>404</v>
      </c>
      <c r="E157" s="21">
        <v>150</v>
      </c>
      <c r="F157" s="21"/>
      <c r="G157" s="17">
        <f t="shared" si="82"/>
        <v>12.524000000000001</v>
      </c>
      <c r="H157" s="4">
        <f t="shared" si="83"/>
        <v>25.048000000000002</v>
      </c>
      <c r="I157" s="18">
        <f t="shared" si="84"/>
        <v>37.571999999999996</v>
      </c>
      <c r="J157" s="2"/>
      <c r="K157" s="17">
        <f t="shared" si="85"/>
        <v>34.339999999999996</v>
      </c>
      <c r="L157" s="4">
        <f t="shared" si="86"/>
        <v>68.679999999999993</v>
      </c>
      <c r="M157" s="18">
        <f t="shared" si="87"/>
        <v>103.02</v>
      </c>
      <c r="O157" s="17">
        <f t="shared" si="92"/>
        <v>34.339999999999996</v>
      </c>
      <c r="P157" s="4">
        <f t="shared" si="92"/>
        <v>34.339999999999996</v>
      </c>
      <c r="Q157" s="18">
        <f t="shared" si="92"/>
        <v>34.339999999999996</v>
      </c>
      <c r="S157" s="17">
        <f t="shared" si="29"/>
        <v>32.724000000000004</v>
      </c>
      <c r="T157" s="4">
        <f t="shared" si="30"/>
        <v>65.448000000000008</v>
      </c>
      <c r="U157" s="18">
        <f t="shared" si="31"/>
        <v>98.171999999999997</v>
      </c>
      <c r="W157" s="17">
        <f t="shared" si="32"/>
        <v>36.360000000000007</v>
      </c>
      <c r="X157" s="4">
        <f t="shared" si="33"/>
        <v>72.720000000000013</v>
      </c>
      <c r="Y157" s="18">
        <f t="shared" si="34"/>
        <v>109.08</v>
      </c>
      <c r="AA157" s="17">
        <f t="shared" si="89"/>
        <v>21.917000000000002</v>
      </c>
      <c r="AB157" s="4">
        <f t="shared" si="90"/>
        <v>43.834000000000003</v>
      </c>
      <c r="AC157" s="18">
        <f t="shared" si="91"/>
        <v>65.750999999999991</v>
      </c>
    </row>
    <row r="158" spans="1:29" x14ac:dyDescent="0.25">
      <c r="A158" s="20"/>
      <c r="B158" s="2" t="s">
        <v>186</v>
      </c>
      <c r="D158" s="1">
        <v>808</v>
      </c>
      <c r="E158" s="21">
        <v>320</v>
      </c>
      <c r="F158" s="21"/>
      <c r="G158" s="17">
        <f t="shared" si="82"/>
        <v>25.048000000000002</v>
      </c>
      <c r="H158" s="4">
        <f t="shared" si="83"/>
        <v>50.096000000000004</v>
      </c>
      <c r="I158" s="18">
        <f t="shared" si="84"/>
        <v>75.143999999999991</v>
      </c>
      <c r="J158" s="2"/>
      <c r="K158" s="17">
        <f t="shared" si="85"/>
        <v>68.679999999999993</v>
      </c>
      <c r="L158" s="4">
        <f t="shared" si="86"/>
        <v>137.35999999999999</v>
      </c>
      <c r="M158" s="18">
        <f t="shared" si="87"/>
        <v>206.04</v>
      </c>
      <c r="O158" s="17">
        <f t="shared" si="92"/>
        <v>68.679999999999993</v>
      </c>
      <c r="P158" s="4">
        <f t="shared" si="92"/>
        <v>68.679999999999993</v>
      </c>
      <c r="Q158" s="18">
        <f t="shared" si="92"/>
        <v>68.679999999999993</v>
      </c>
      <c r="S158" s="17">
        <f t="shared" si="29"/>
        <v>65.448000000000008</v>
      </c>
      <c r="T158" s="4">
        <f t="shared" si="30"/>
        <v>130.89600000000002</v>
      </c>
      <c r="U158" s="18">
        <f t="shared" si="31"/>
        <v>196.34399999999999</v>
      </c>
      <c r="W158" s="17">
        <f t="shared" si="32"/>
        <v>72.720000000000013</v>
      </c>
      <c r="X158" s="4">
        <f t="shared" si="33"/>
        <v>145.44000000000003</v>
      </c>
      <c r="Y158" s="18">
        <f t="shared" si="34"/>
        <v>218.16</v>
      </c>
      <c r="AA158" s="17">
        <f t="shared" si="89"/>
        <v>43.834000000000003</v>
      </c>
      <c r="AB158" s="4">
        <f t="shared" si="90"/>
        <v>87.668000000000006</v>
      </c>
      <c r="AC158" s="18">
        <f t="shared" si="91"/>
        <v>131.50199999999998</v>
      </c>
    </row>
    <row r="159" spans="1:29" x14ac:dyDescent="0.25">
      <c r="A159" s="20"/>
      <c r="B159" s="2" t="s">
        <v>187</v>
      </c>
      <c r="D159" s="1">
        <v>404</v>
      </c>
      <c r="E159" s="21">
        <v>150</v>
      </c>
      <c r="F159" s="21"/>
      <c r="G159" s="17">
        <f t="shared" si="82"/>
        <v>12.524000000000001</v>
      </c>
      <c r="H159" s="4">
        <f t="shared" si="83"/>
        <v>25.048000000000002</v>
      </c>
      <c r="I159" s="18">
        <f t="shared" si="84"/>
        <v>37.571999999999996</v>
      </c>
      <c r="J159" s="2"/>
      <c r="K159" s="17">
        <f t="shared" si="85"/>
        <v>34.339999999999996</v>
      </c>
      <c r="L159" s="4">
        <f t="shared" si="86"/>
        <v>68.679999999999993</v>
      </c>
      <c r="M159" s="18">
        <f t="shared" si="87"/>
        <v>103.02</v>
      </c>
      <c r="O159" s="17">
        <f t="shared" si="92"/>
        <v>34.339999999999996</v>
      </c>
      <c r="P159" s="4">
        <f t="shared" si="92"/>
        <v>34.339999999999996</v>
      </c>
      <c r="Q159" s="18">
        <f t="shared" si="92"/>
        <v>34.339999999999996</v>
      </c>
      <c r="S159" s="17">
        <f t="shared" si="29"/>
        <v>32.724000000000004</v>
      </c>
      <c r="T159" s="4">
        <f t="shared" si="30"/>
        <v>65.448000000000008</v>
      </c>
      <c r="U159" s="18">
        <f t="shared" si="31"/>
        <v>98.171999999999997</v>
      </c>
      <c r="W159" s="17">
        <f t="shared" si="32"/>
        <v>36.360000000000007</v>
      </c>
      <c r="X159" s="4">
        <f t="shared" si="33"/>
        <v>72.720000000000013</v>
      </c>
      <c r="Y159" s="18">
        <f t="shared" si="34"/>
        <v>109.08</v>
      </c>
      <c r="AA159" s="17">
        <f t="shared" si="89"/>
        <v>21.917000000000002</v>
      </c>
      <c r="AB159" s="4">
        <f t="shared" si="90"/>
        <v>43.834000000000003</v>
      </c>
      <c r="AC159" s="18">
        <f t="shared" si="91"/>
        <v>65.750999999999991</v>
      </c>
    </row>
    <row r="160" spans="1:29" x14ac:dyDescent="0.25">
      <c r="A160" s="20"/>
      <c r="B160" s="2" t="s">
        <v>162</v>
      </c>
      <c r="D160" s="1">
        <v>652</v>
      </c>
      <c r="E160" s="21">
        <v>250</v>
      </c>
      <c r="F160" s="21"/>
      <c r="G160" s="17">
        <f t="shared" si="82"/>
        <v>20.212000000000003</v>
      </c>
      <c r="H160" s="4">
        <f t="shared" si="83"/>
        <v>40.424000000000007</v>
      </c>
      <c r="I160" s="18">
        <f t="shared" si="84"/>
        <v>60.635999999999996</v>
      </c>
      <c r="J160" s="2"/>
      <c r="K160" s="17">
        <f t="shared" si="85"/>
        <v>55.419999999999995</v>
      </c>
      <c r="L160" s="4">
        <f t="shared" si="86"/>
        <v>110.83999999999999</v>
      </c>
      <c r="M160" s="18">
        <f t="shared" si="87"/>
        <v>166.25999999999996</v>
      </c>
      <c r="O160" s="17">
        <f t="shared" si="92"/>
        <v>55.419999999999995</v>
      </c>
      <c r="P160" s="4">
        <f t="shared" si="92"/>
        <v>55.419999999999995</v>
      </c>
      <c r="Q160" s="18">
        <f t="shared" si="92"/>
        <v>55.419999999999995</v>
      </c>
      <c r="S160" s="17">
        <f t="shared" si="29"/>
        <v>52.812000000000005</v>
      </c>
      <c r="T160" s="4">
        <f t="shared" si="30"/>
        <v>105.62400000000001</v>
      </c>
      <c r="U160" s="18">
        <f t="shared" si="31"/>
        <v>158.43600000000001</v>
      </c>
      <c r="W160" s="17">
        <f t="shared" si="32"/>
        <v>58.680000000000007</v>
      </c>
      <c r="X160" s="4">
        <f t="shared" si="33"/>
        <v>117.36000000000001</v>
      </c>
      <c r="Y160" s="18">
        <f t="shared" si="34"/>
        <v>176.04000000000002</v>
      </c>
      <c r="AA160" s="17">
        <f t="shared" si="89"/>
        <v>35.371000000000002</v>
      </c>
      <c r="AB160" s="4">
        <f t="shared" si="90"/>
        <v>70.742000000000004</v>
      </c>
      <c r="AC160" s="18">
        <f t="shared" si="91"/>
        <v>106.11300000000001</v>
      </c>
    </row>
    <row r="161" spans="1:29" x14ac:dyDescent="0.25">
      <c r="A161" s="20"/>
      <c r="B161" s="2" t="s">
        <v>212</v>
      </c>
      <c r="D161" s="1">
        <v>485</v>
      </c>
      <c r="E161" s="21">
        <v>180</v>
      </c>
      <c r="F161" s="21"/>
      <c r="G161" s="17">
        <f t="shared" si="82"/>
        <v>15.035</v>
      </c>
      <c r="H161" s="4">
        <f t="shared" si="83"/>
        <v>30.07</v>
      </c>
      <c r="I161" s="18">
        <f t="shared" si="84"/>
        <v>45.104999999999997</v>
      </c>
      <c r="J161" s="2"/>
      <c r="K161" s="17">
        <f t="shared" si="85"/>
        <v>41.225000000000001</v>
      </c>
      <c r="L161" s="4">
        <f t="shared" si="86"/>
        <v>82.45</v>
      </c>
      <c r="M161" s="18">
        <f t="shared" si="87"/>
        <v>123.675</v>
      </c>
      <c r="O161" s="17">
        <f t="shared" si="92"/>
        <v>41.225000000000001</v>
      </c>
      <c r="P161" s="4">
        <f t="shared" si="92"/>
        <v>41.225000000000001</v>
      </c>
      <c r="Q161" s="18">
        <f t="shared" si="92"/>
        <v>41.225000000000001</v>
      </c>
      <c r="S161" s="17">
        <f t="shared" si="29"/>
        <v>39.285000000000004</v>
      </c>
      <c r="T161" s="4">
        <f t="shared" si="30"/>
        <v>78.570000000000007</v>
      </c>
      <c r="U161" s="18">
        <f t="shared" si="31"/>
        <v>117.855</v>
      </c>
      <c r="W161" s="17">
        <f t="shared" si="32"/>
        <v>43.650000000000006</v>
      </c>
      <c r="X161" s="4">
        <f t="shared" si="33"/>
        <v>87.300000000000011</v>
      </c>
      <c r="Y161" s="18">
        <f t="shared" si="34"/>
        <v>130.94999999999999</v>
      </c>
      <c r="AA161" s="17">
        <f t="shared" si="89"/>
        <v>26.311250000000001</v>
      </c>
      <c r="AB161" s="4">
        <f t="shared" si="90"/>
        <v>52.622500000000002</v>
      </c>
      <c r="AC161" s="18">
        <f t="shared" si="91"/>
        <v>78.933750000000003</v>
      </c>
    </row>
    <row r="162" spans="1:29" x14ac:dyDescent="0.25">
      <c r="A162" s="20"/>
      <c r="B162" s="2" t="s">
        <v>167</v>
      </c>
      <c r="D162" s="1">
        <v>634</v>
      </c>
      <c r="E162" s="21">
        <v>250</v>
      </c>
      <c r="F162" s="21"/>
      <c r="G162" s="17">
        <f t="shared" si="82"/>
        <v>19.654</v>
      </c>
      <c r="H162" s="4">
        <f t="shared" si="83"/>
        <v>39.308</v>
      </c>
      <c r="I162" s="18">
        <f t="shared" si="84"/>
        <v>58.961999999999996</v>
      </c>
      <c r="J162" s="2"/>
      <c r="K162" s="17">
        <f t="shared" si="85"/>
        <v>53.89</v>
      </c>
      <c r="L162" s="4">
        <f t="shared" si="86"/>
        <v>107.78</v>
      </c>
      <c r="M162" s="18">
        <f t="shared" si="87"/>
        <v>161.66999999999999</v>
      </c>
      <c r="O162" s="17">
        <f t="shared" si="92"/>
        <v>53.89</v>
      </c>
      <c r="P162" s="4">
        <f t="shared" si="92"/>
        <v>53.89</v>
      </c>
      <c r="Q162" s="18">
        <f t="shared" si="92"/>
        <v>53.89</v>
      </c>
      <c r="S162" s="17">
        <f t="shared" si="29"/>
        <v>51.354000000000013</v>
      </c>
      <c r="T162" s="4">
        <f t="shared" si="30"/>
        <v>102.70800000000003</v>
      </c>
      <c r="U162" s="18">
        <f t="shared" si="31"/>
        <v>154.06200000000001</v>
      </c>
      <c r="W162" s="17">
        <f t="shared" si="32"/>
        <v>57.06</v>
      </c>
      <c r="X162" s="4">
        <f t="shared" si="33"/>
        <v>114.12</v>
      </c>
      <c r="Y162" s="18">
        <f t="shared" si="34"/>
        <v>171.18</v>
      </c>
      <c r="AA162" s="17">
        <f t="shared" si="89"/>
        <v>34.394500000000001</v>
      </c>
      <c r="AB162" s="4">
        <f t="shared" si="90"/>
        <v>68.789000000000001</v>
      </c>
      <c r="AC162" s="18">
        <f t="shared" si="91"/>
        <v>103.1835</v>
      </c>
    </row>
    <row r="163" spans="1:29" x14ac:dyDescent="0.25">
      <c r="A163" s="20"/>
      <c r="B163" s="2" t="s">
        <v>213</v>
      </c>
      <c r="D163" s="1">
        <v>522</v>
      </c>
      <c r="E163" s="21">
        <v>220</v>
      </c>
      <c r="F163" s="21"/>
      <c r="G163" s="17">
        <f t="shared" si="82"/>
        <v>16.181999999999999</v>
      </c>
      <c r="H163" s="4">
        <f t="shared" si="83"/>
        <v>32.363999999999997</v>
      </c>
      <c r="I163" s="18">
        <f t="shared" si="84"/>
        <v>48.545999999999999</v>
      </c>
      <c r="J163" s="2"/>
      <c r="K163" s="17">
        <f t="shared" si="85"/>
        <v>44.370000000000005</v>
      </c>
      <c r="L163" s="4">
        <f t="shared" si="86"/>
        <v>88.740000000000009</v>
      </c>
      <c r="M163" s="18">
        <f t="shared" si="87"/>
        <v>133.10999999999999</v>
      </c>
      <c r="O163" s="17">
        <f t="shared" si="92"/>
        <v>44.370000000000005</v>
      </c>
      <c r="P163" s="4">
        <f t="shared" si="92"/>
        <v>44.370000000000005</v>
      </c>
      <c r="Q163" s="18">
        <f t="shared" si="92"/>
        <v>44.370000000000005</v>
      </c>
      <c r="S163" s="17">
        <f t="shared" si="29"/>
        <v>42.282000000000011</v>
      </c>
      <c r="T163" s="4">
        <f t="shared" si="30"/>
        <v>84.564000000000021</v>
      </c>
      <c r="U163" s="18">
        <f t="shared" si="31"/>
        <v>126.846</v>
      </c>
      <c r="W163" s="17">
        <f t="shared" si="32"/>
        <v>46.980000000000004</v>
      </c>
      <c r="X163" s="4">
        <f t="shared" si="33"/>
        <v>93.960000000000008</v>
      </c>
      <c r="Y163" s="18">
        <f t="shared" si="34"/>
        <v>140.94</v>
      </c>
      <c r="AA163" s="17">
        <f t="shared" si="89"/>
        <v>28.3185</v>
      </c>
      <c r="AB163" s="4">
        <f t="shared" si="90"/>
        <v>56.637</v>
      </c>
      <c r="AC163" s="18">
        <f t="shared" si="91"/>
        <v>84.955500000000001</v>
      </c>
    </row>
    <row r="164" spans="1:29" x14ac:dyDescent="0.25">
      <c r="A164" s="20"/>
      <c r="B164" s="2" t="s">
        <v>166</v>
      </c>
      <c r="D164" s="1">
        <v>522</v>
      </c>
      <c r="E164" s="21">
        <v>220</v>
      </c>
      <c r="F164" s="21"/>
      <c r="G164" s="17">
        <f t="shared" si="82"/>
        <v>16.181999999999999</v>
      </c>
      <c r="H164" s="4">
        <f t="shared" si="83"/>
        <v>32.363999999999997</v>
      </c>
      <c r="I164" s="18">
        <f t="shared" si="84"/>
        <v>48.545999999999999</v>
      </c>
      <c r="J164" s="2"/>
      <c r="K164" s="17">
        <f t="shared" si="85"/>
        <v>44.370000000000005</v>
      </c>
      <c r="L164" s="4">
        <f t="shared" si="86"/>
        <v>88.740000000000009</v>
      </c>
      <c r="M164" s="18">
        <f t="shared" si="87"/>
        <v>133.10999999999999</v>
      </c>
      <c r="O164" s="17">
        <f t="shared" si="92"/>
        <v>44.370000000000005</v>
      </c>
      <c r="P164" s="4">
        <f t="shared" si="92"/>
        <v>44.370000000000005</v>
      </c>
      <c r="Q164" s="18">
        <f t="shared" si="92"/>
        <v>44.370000000000005</v>
      </c>
      <c r="S164" s="17">
        <f t="shared" si="29"/>
        <v>42.282000000000011</v>
      </c>
      <c r="T164" s="4">
        <f t="shared" si="30"/>
        <v>84.564000000000021</v>
      </c>
      <c r="U164" s="18">
        <f t="shared" si="31"/>
        <v>126.846</v>
      </c>
      <c r="W164" s="17">
        <f t="shared" si="32"/>
        <v>46.980000000000004</v>
      </c>
      <c r="X164" s="4">
        <f t="shared" si="33"/>
        <v>93.960000000000008</v>
      </c>
      <c r="Y164" s="18">
        <f t="shared" si="34"/>
        <v>140.94</v>
      </c>
      <c r="AA164" s="17">
        <f t="shared" si="89"/>
        <v>28.3185</v>
      </c>
      <c r="AB164" s="4">
        <f t="shared" si="90"/>
        <v>56.637</v>
      </c>
      <c r="AC164" s="18">
        <f t="shared" si="91"/>
        <v>84.955500000000001</v>
      </c>
    </row>
    <row r="165" spans="1:29" x14ac:dyDescent="0.25">
      <c r="A165" s="20"/>
      <c r="B165" s="2" t="s">
        <v>173</v>
      </c>
      <c r="D165" s="1">
        <v>100</v>
      </c>
      <c r="E165" s="21">
        <v>40</v>
      </c>
      <c r="F165" s="21"/>
      <c r="G165" s="17">
        <f t="shared" si="82"/>
        <v>3.1</v>
      </c>
      <c r="H165" s="4">
        <f t="shared" si="83"/>
        <v>6.2</v>
      </c>
      <c r="I165" s="18">
        <f t="shared" si="84"/>
        <v>9.2999999999999989</v>
      </c>
      <c r="J165" s="2"/>
      <c r="K165" s="17">
        <f t="shared" si="85"/>
        <v>8.5</v>
      </c>
      <c r="L165" s="4">
        <f t="shared" si="86"/>
        <v>17</v>
      </c>
      <c r="M165" s="18">
        <f t="shared" si="87"/>
        <v>25.5</v>
      </c>
      <c r="O165" s="17">
        <f t="shared" si="92"/>
        <v>8.5</v>
      </c>
      <c r="P165" s="4">
        <f t="shared" si="92"/>
        <v>8.5</v>
      </c>
      <c r="Q165" s="18">
        <f t="shared" si="92"/>
        <v>8.5</v>
      </c>
      <c r="S165" s="17">
        <f t="shared" si="29"/>
        <v>8.1</v>
      </c>
      <c r="T165" s="4">
        <f t="shared" si="30"/>
        <v>16.2</v>
      </c>
      <c r="U165" s="18">
        <f t="shared" si="31"/>
        <v>24.3</v>
      </c>
      <c r="W165" s="17">
        <f t="shared" si="32"/>
        <v>9</v>
      </c>
      <c r="X165" s="4">
        <f t="shared" si="33"/>
        <v>18</v>
      </c>
      <c r="Y165" s="18">
        <f t="shared" si="34"/>
        <v>27</v>
      </c>
      <c r="AA165" s="17">
        <f t="shared" si="89"/>
        <v>5.4250000000000007</v>
      </c>
      <c r="AB165" s="4">
        <f t="shared" si="90"/>
        <v>10.850000000000001</v>
      </c>
      <c r="AC165" s="18">
        <f t="shared" si="91"/>
        <v>16.274999999999999</v>
      </c>
    </row>
    <row r="166" spans="1:29" x14ac:dyDescent="0.25">
      <c r="A166" s="20"/>
      <c r="B166" s="2" t="s">
        <v>181</v>
      </c>
      <c r="D166" s="1">
        <v>784</v>
      </c>
      <c r="E166" s="21">
        <v>320</v>
      </c>
      <c r="F166" s="21"/>
      <c r="G166" s="17">
        <f t="shared" si="82"/>
        <v>24.304000000000002</v>
      </c>
      <c r="H166" s="4">
        <f t="shared" si="83"/>
        <v>48.608000000000004</v>
      </c>
      <c r="I166" s="18">
        <f t="shared" si="84"/>
        <v>72.911999999999992</v>
      </c>
      <c r="J166" s="2"/>
      <c r="K166" s="17">
        <f t="shared" si="85"/>
        <v>66.64</v>
      </c>
      <c r="L166" s="4">
        <f t="shared" si="86"/>
        <v>133.28</v>
      </c>
      <c r="M166" s="18">
        <f t="shared" si="87"/>
        <v>199.92</v>
      </c>
      <c r="O166" s="17">
        <f t="shared" si="92"/>
        <v>66.64</v>
      </c>
      <c r="P166" s="4">
        <f t="shared" si="92"/>
        <v>66.64</v>
      </c>
      <c r="Q166" s="18">
        <f t="shared" si="92"/>
        <v>66.64</v>
      </c>
      <c r="S166" s="17">
        <f t="shared" si="29"/>
        <v>63.504000000000012</v>
      </c>
      <c r="T166" s="4">
        <f t="shared" si="30"/>
        <v>127.00800000000002</v>
      </c>
      <c r="U166" s="18">
        <f t="shared" si="31"/>
        <v>190.51200000000003</v>
      </c>
      <c r="W166" s="17">
        <f t="shared" si="32"/>
        <v>70.56</v>
      </c>
      <c r="X166" s="4">
        <f t="shared" si="33"/>
        <v>141.12</v>
      </c>
      <c r="Y166" s="18">
        <f t="shared" si="34"/>
        <v>211.68</v>
      </c>
      <c r="AA166" s="17">
        <f t="shared" si="89"/>
        <v>42.532000000000004</v>
      </c>
      <c r="AB166" s="4">
        <f t="shared" si="90"/>
        <v>85.064000000000007</v>
      </c>
      <c r="AC166" s="18">
        <f t="shared" si="91"/>
        <v>127.59599999999999</v>
      </c>
    </row>
    <row r="167" spans="1:29" x14ac:dyDescent="0.25">
      <c r="A167" s="20"/>
      <c r="B167" s="2" t="s">
        <v>178</v>
      </c>
      <c r="D167" s="1">
        <v>327</v>
      </c>
      <c r="E167" s="21">
        <v>130</v>
      </c>
      <c r="F167" s="21"/>
      <c r="G167" s="17">
        <f t="shared" si="82"/>
        <v>10.137</v>
      </c>
      <c r="H167" s="4">
        <f t="shared" si="83"/>
        <v>20.274000000000001</v>
      </c>
      <c r="I167" s="18">
        <f t="shared" si="84"/>
        <v>30.411000000000001</v>
      </c>
      <c r="J167" s="2"/>
      <c r="K167" s="17">
        <f t="shared" si="85"/>
        <v>27.795000000000002</v>
      </c>
      <c r="L167" s="4">
        <f t="shared" si="86"/>
        <v>55.59</v>
      </c>
      <c r="M167" s="18">
        <f t="shared" si="87"/>
        <v>83.384999999999991</v>
      </c>
      <c r="O167" s="17">
        <f t="shared" si="92"/>
        <v>27.795000000000002</v>
      </c>
      <c r="P167" s="4">
        <f t="shared" si="92"/>
        <v>27.795000000000002</v>
      </c>
      <c r="Q167" s="18">
        <f t="shared" si="92"/>
        <v>27.795000000000002</v>
      </c>
      <c r="S167" s="17">
        <f t="shared" si="29"/>
        <v>26.487000000000002</v>
      </c>
      <c r="T167" s="4">
        <f t="shared" si="30"/>
        <v>52.974000000000004</v>
      </c>
      <c r="U167" s="18">
        <f t="shared" si="31"/>
        <v>79.460999999999999</v>
      </c>
      <c r="W167" s="17">
        <f t="shared" si="32"/>
        <v>29.430000000000003</v>
      </c>
      <c r="X167" s="4">
        <f t="shared" si="33"/>
        <v>58.860000000000007</v>
      </c>
      <c r="Y167" s="18">
        <f t="shared" si="34"/>
        <v>88.29</v>
      </c>
      <c r="AA167" s="17">
        <f t="shared" si="89"/>
        <v>17.739750000000001</v>
      </c>
      <c r="AB167" s="4">
        <f t="shared" si="90"/>
        <v>35.479500000000002</v>
      </c>
      <c r="AC167" s="18">
        <f t="shared" si="91"/>
        <v>53.219250000000002</v>
      </c>
    </row>
    <row r="168" spans="1:29" x14ac:dyDescent="0.25">
      <c r="A168" s="20"/>
      <c r="B168" s="2" t="s">
        <v>174</v>
      </c>
      <c r="D168" s="1">
        <v>693</v>
      </c>
      <c r="E168" s="21">
        <v>280</v>
      </c>
      <c r="F168" s="21"/>
      <c r="G168" s="17">
        <f t="shared" si="82"/>
        <v>21.483000000000004</v>
      </c>
      <c r="H168" s="4">
        <f t="shared" si="83"/>
        <v>42.966000000000008</v>
      </c>
      <c r="I168" s="18">
        <f t="shared" si="84"/>
        <v>64.448999999999998</v>
      </c>
      <c r="J168" s="2"/>
      <c r="K168" s="17">
        <f t="shared" si="85"/>
        <v>58.905000000000001</v>
      </c>
      <c r="L168" s="4">
        <f t="shared" si="86"/>
        <v>117.81</v>
      </c>
      <c r="M168" s="18">
        <f t="shared" si="87"/>
        <v>176.71499999999997</v>
      </c>
      <c r="O168" s="17">
        <f t="shared" si="92"/>
        <v>58.905000000000001</v>
      </c>
      <c r="P168" s="4">
        <f t="shared" si="92"/>
        <v>58.905000000000001</v>
      </c>
      <c r="Q168" s="18">
        <f t="shared" si="92"/>
        <v>58.905000000000001</v>
      </c>
      <c r="S168" s="17">
        <f t="shared" si="29"/>
        <v>56.13300000000001</v>
      </c>
      <c r="T168" s="4">
        <f t="shared" si="30"/>
        <v>112.26600000000002</v>
      </c>
      <c r="U168" s="18">
        <f t="shared" si="31"/>
        <v>168.399</v>
      </c>
      <c r="W168" s="17">
        <f t="shared" si="32"/>
        <v>62.370000000000005</v>
      </c>
      <c r="X168" s="4">
        <f t="shared" si="33"/>
        <v>124.74000000000001</v>
      </c>
      <c r="Y168" s="18">
        <f t="shared" si="34"/>
        <v>187.11</v>
      </c>
      <c r="AA168" s="17">
        <f t="shared" si="89"/>
        <v>37.595250000000007</v>
      </c>
      <c r="AB168" s="4">
        <f t="shared" si="90"/>
        <v>75.190500000000014</v>
      </c>
      <c r="AC168" s="18">
        <f t="shared" si="91"/>
        <v>112.78575000000001</v>
      </c>
    </row>
    <row r="169" spans="1:29" x14ac:dyDescent="0.25">
      <c r="A169" s="20"/>
      <c r="B169" s="2" t="s">
        <v>174</v>
      </c>
      <c r="D169" s="1">
        <v>386</v>
      </c>
      <c r="E169" s="21">
        <v>150</v>
      </c>
      <c r="F169" s="21"/>
      <c r="G169" s="17">
        <f t="shared" si="82"/>
        <v>11.966000000000001</v>
      </c>
      <c r="H169" s="4">
        <f t="shared" si="83"/>
        <v>23.932000000000002</v>
      </c>
      <c r="I169" s="18">
        <f t="shared" si="84"/>
        <v>35.897999999999996</v>
      </c>
      <c r="J169" s="2"/>
      <c r="K169" s="17">
        <f t="shared" si="85"/>
        <v>32.809999999999995</v>
      </c>
      <c r="L169" s="4">
        <f t="shared" si="86"/>
        <v>65.61999999999999</v>
      </c>
      <c r="M169" s="18">
        <f t="shared" si="87"/>
        <v>98.429999999999993</v>
      </c>
      <c r="O169" s="17">
        <f t="shared" si="92"/>
        <v>32.809999999999995</v>
      </c>
      <c r="P169" s="4">
        <f t="shared" si="92"/>
        <v>32.809999999999995</v>
      </c>
      <c r="Q169" s="18">
        <f t="shared" si="92"/>
        <v>32.809999999999995</v>
      </c>
      <c r="S169" s="17">
        <f t="shared" si="29"/>
        <v>31.266000000000005</v>
      </c>
      <c r="T169" s="4">
        <f t="shared" si="30"/>
        <v>62.532000000000011</v>
      </c>
      <c r="U169" s="18">
        <f t="shared" si="31"/>
        <v>93.798000000000002</v>
      </c>
      <c r="W169" s="17">
        <f t="shared" si="32"/>
        <v>34.74</v>
      </c>
      <c r="X169" s="4">
        <f t="shared" si="33"/>
        <v>69.48</v>
      </c>
      <c r="Y169" s="18">
        <f t="shared" si="34"/>
        <v>104.22000000000001</v>
      </c>
      <c r="AA169" s="17">
        <f t="shared" si="89"/>
        <v>20.9405</v>
      </c>
      <c r="AB169" s="4">
        <f t="shared" si="90"/>
        <v>41.881</v>
      </c>
      <c r="AC169" s="18">
        <f t="shared" si="91"/>
        <v>62.8215</v>
      </c>
    </row>
    <row r="170" spans="1:29" x14ac:dyDescent="0.25">
      <c r="A170" s="20"/>
      <c r="B170" s="2" t="s">
        <v>194</v>
      </c>
      <c r="D170" s="1">
        <v>536</v>
      </c>
      <c r="E170" s="21">
        <v>220</v>
      </c>
      <c r="F170" s="21"/>
      <c r="G170" s="17">
        <f t="shared" si="82"/>
        <v>16.616</v>
      </c>
      <c r="H170" s="4">
        <f t="shared" si="83"/>
        <v>33.231999999999999</v>
      </c>
      <c r="I170" s="18">
        <f t="shared" si="84"/>
        <v>49.847999999999999</v>
      </c>
      <c r="J170" s="2"/>
      <c r="K170" s="17">
        <f t="shared" si="85"/>
        <v>45.56</v>
      </c>
      <c r="L170" s="4">
        <f t="shared" si="86"/>
        <v>91.12</v>
      </c>
      <c r="M170" s="18">
        <f t="shared" si="87"/>
        <v>136.67999999999998</v>
      </c>
      <c r="O170" s="17">
        <f t="shared" si="92"/>
        <v>45.56</v>
      </c>
      <c r="P170" s="4">
        <f t="shared" si="92"/>
        <v>45.56</v>
      </c>
      <c r="Q170" s="18">
        <f t="shared" si="92"/>
        <v>45.56</v>
      </c>
      <c r="S170" s="17">
        <f t="shared" si="29"/>
        <v>43.416000000000004</v>
      </c>
      <c r="T170" s="4">
        <f t="shared" si="30"/>
        <v>86.832000000000008</v>
      </c>
      <c r="U170" s="18">
        <f t="shared" si="31"/>
        <v>130.24799999999999</v>
      </c>
      <c r="W170" s="17">
        <f t="shared" si="32"/>
        <v>48.240000000000009</v>
      </c>
      <c r="X170" s="4">
        <f t="shared" si="33"/>
        <v>96.480000000000018</v>
      </c>
      <c r="Y170" s="18">
        <f t="shared" si="34"/>
        <v>144.72</v>
      </c>
      <c r="AA170" s="17">
        <f t="shared" si="89"/>
        <v>29.077999999999999</v>
      </c>
      <c r="AB170" s="4">
        <f t="shared" si="90"/>
        <v>58.155999999999999</v>
      </c>
      <c r="AC170" s="18">
        <f t="shared" si="91"/>
        <v>87.233999999999995</v>
      </c>
    </row>
    <row r="171" spans="1:29" x14ac:dyDescent="0.25">
      <c r="A171" s="20"/>
      <c r="B171" s="2" t="s">
        <v>194</v>
      </c>
      <c r="D171" s="1">
        <v>510</v>
      </c>
      <c r="E171" s="21">
        <v>220</v>
      </c>
      <c r="F171" s="21"/>
      <c r="G171" s="17">
        <f t="shared" si="82"/>
        <v>15.81</v>
      </c>
      <c r="H171" s="4">
        <f t="shared" si="83"/>
        <v>31.62</v>
      </c>
      <c r="I171" s="18">
        <f t="shared" si="84"/>
        <v>47.43</v>
      </c>
      <c r="J171" s="2"/>
      <c r="K171" s="17">
        <f t="shared" si="85"/>
        <v>43.35</v>
      </c>
      <c r="L171" s="4">
        <f t="shared" si="86"/>
        <v>86.7</v>
      </c>
      <c r="M171" s="18">
        <f t="shared" si="87"/>
        <v>130.04999999999998</v>
      </c>
      <c r="O171" s="17">
        <f t="shared" si="92"/>
        <v>43.35</v>
      </c>
      <c r="P171" s="4">
        <f t="shared" si="92"/>
        <v>43.35</v>
      </c>
      <c r="Q171" s="18">
        <f t="shared" si="92"/>
        <v>43.35</v>
      </c>
      <c r="S171" s="17">
        <f t="shared" si="29"/>
        <v>41.31</v>
      </c>
      <c r="T171" s="4">
        <f t="shared" si="30"/>
        <v>82.62</v>
      </c>
      <c r="U171" s="18">
        <f t="shared" si="31"/>
        <v>123.93</v>
      </c>
      <c r="W171" s="17">
        <f t="shared" si="32"/>
        <v>45.900000000000006</v>
      </c>
      <c r="X171" s="4">
        <f t="shared" si="33"/>
        <v>91.800000000000011</v>
      </c>
      <c r="Y171" s="18">
        <f t="shared" si="34"/>
        <v>137.69999999999999</v>
      </c>
      <c r="AA171" s="17">
        <f t="shared" si="89"/>
        <v>27.667500000000004</v>
      </c>
      <c r="AB171" s="4">
        <f t="shared" si="90"/>
        <v>55.335000000000008</v>
      </c>
      <c r="AC171" s="18">
        <f t="shared" si="91"/>
        <v>83.002499999999998</v>
      </c>
    </row>
    <row r="172" spans="1:29" x14ac:dyDescent="0.25">
      <c r="A172" s="20"/>
      <c r="B172" s="2" t="s">
        <v>182</v>
      </c>
      <c r="D172" s="1">
        <v>386</v>
      </c>
      <c r="E172" s="21">
        <v>150</v>
      </c>
      <c r="F172" s="21"/>
      <c r="G172" s="17">
        <f t="shared" si="82"/>
        <v>11.966000000000001</v>
      </c>
      <c r="H172" s="4">
        <f t="shared" si="83"/>
        <v>23.932000000000002</v>
      </c>
      <c r="I172" s="18">
        <f t="shared" si="84"/>
        <v>35.897999999999996</v>
      </c>
      <c r="J172" s="2"/>
      <c r="K172" s="17">
        <f t="shared" si="85"/>
        <v>32.809999999999995</v>
      </c>
      <c r="L172" s="4">
        <f t="shared" si="86"/>
        <v>65.61999999999999</v>
      </c>
      <c r="M172" s="18">
        <f t="shared" si="87"/>
        <v>98.429999999999993</v>
      </c>
      <c r="O172" s="17">
        <f t="shared" si="92"/>
        <v>32.809999999999995</v>
      </c>
      <c r="P172" s="4">
        <f t="shared" si="92"/>
        <v>32.809999999999995</v>
      </c>
      <c r="Q172" s="18">
        <f t="shared" si="92"/>
        <v>32.809999999999995</v>
      </c>
      <c r="S172" s="17">
        <f t="shared" si="29"/>
        <v>31.266000000000005</v>
      </c>
      <c r="T172" s="4">
        <f t="shared" si="30"/>
        <v>62.532000000000011</v>
      </c>
      <c r="U172" s="18">
        <f t="shared" si="31"/>
        <v>93.798000000000002</v>
      </c>
      <c r="W172" s="17">
        <f t="shared" si="32"/>
        <v>34.74</v>
      </c>
      <c r="X172" s="4">
        <f t="shared" si="33"/>
        <v>69.48</v>
      </c>
      <c r="Y172" s="18">
        <f t="shared" si="34"/>
        <v>104.22000000000001</v>
      </c>
      <c r="AA172" s="17">
        <f t="shared" si="89"/>
        <v>20.9405</v>
      </c>
      <c r="AB172" s="4">
        <f t="shared" si="90"/>
        <v>41.881</v>
      </c>
      <c r="AC172" s="18">
        <f t="shared" si="91"/>
        <v>62.8215</v>
      </c>
    </row>
    <row r="173" spans="1:29" x14ac:dyDescent="0.25">
      <c r="A173" s="20"/>
      <c r="B173" s="2" t="s">
        <v>188</v>
      </c>
      <c r="D173" s="1">
        <v>311</v>
      </c>
      <c r="E173" s="21">
        <v>130</v>
      </c>
      <c r="F173" s="21"/>
      <c r="G173" s="17">
        <f t="shared" si="82"/>
        <v>9.641</v>
      </c>
      <c r="H173" s="4">
        <f t="shared" si="83"/>
        <v>19.282</v>
      </c>
      <c r="I173" s="18">
        <f t="shared" si="84"/>
        <v>28.922999999999998</v>
      </c>
      <c r="J173" s="2"/>
      <c r="K173" s="17">
        <f t="shared" si="85"/>
        <v>26.434999999999999</v>
      </c>
      <c r="L173" s="4">
        <f t="shared" si="86"/>
        <v>52.87</v>
      </c>
      <c r="M173" s="18">
        <f t="shared" si="87"/>
        <v>79.304999999999993</v>
      </c>
      <c r="O173" s="17">
        <f t="shared" si="92"/>
        <v>26.434999999999999</v>
      </c>
      <c r="P173" s="4">
        <f t="shared" si="92"/>
        <v>26.434999999999999</v>
      </c>
      <c r="Q173" s="18">
        <f t="shared" si="92"/>
        <v>26.434999999999999</v>
      </c>
      <c r="S173" s="17">
        <f t="shared" si="29"/>
        <v>25.191000000000003</v>
      </c>
      <c r="T173" s="4">
        <f t="shared" si="30"/>
        <v>50.382000000000005</v>
      </c>
      <c r="U173" s="18">
        <f t="shared" si="31"/>
        <v>75.573000000000008</v>
      </c>
      <c r="W173" s="17">
        <f t="shared" si="32"/>
        <v>27.990000000000006</v>
      </c>
      <c r="X173" s="4">
        <f t="shared" si="33"/>
        <v>55.980000000000011</v>
      </c>
      <c r="Y173" s="18">
        <f t="shared" si="34"/>
        <v>83.970000000000013</v>
      </c>
      <c r="AA173" s="17">
        <f t="shared" si="89"/>
        <v>16.871750000000002</v>
      </c>
      <c r="AB173" s="4">
        <f t="shared" si="90"/>
        <v>33.743500000000004</v>
      </c>
      <c r="AC173" s="18">
        <f t="shared" si="91"/>
        <v>50.615249999999996</v>
      </c>
    </row>
    <row r="174" spans="1:29" x14ac:dyDescent="0.25">
      <c r="A174" s="20"/>
      <c r="B174" s="2" t="s">
        <v>183</v>
      </c>
      <c r="D174" s="1">
        <v>327</v>
      </c>
      <c r="E174" s="21">
        <v>130</v>
      </c>
      <c r="F174" s="21"/>
      <c r="G174" s="17">
        <f t="shared" si="82"/>
        <v>10.137</v>
      </c>
      <c r="H174" s="4">
        <f t="shared" si="83"/>
        <v>20.274000000000001</v>
      </c>
      <c r="I174" s="18">
        <f t="shared" si="84"/>
        <v>30.411000000000001</v>
      </c>
      <c r="J174" s="2"/>
      <c r="K174" s="17">
        <f t="shared" si="85"/>
        <v>27.795000000000002</v>
      </c>
      <c r="L174" s="4">
        <f t="shared" si="86"/>
        <v>55.59</v>
      </c>
      <c r="M174" s="18">
        <f t="shared" si="87"/>
        <v>83.384999999999991</v>
      </c>
      <c r="O174" s="17">
        <f t="shared" si="92"/>
        <v>27.795000000000002</v>
      </c>
      <c r="P174" s="4">
        <f t="shared" si="92"/>
        <v>27.795000000000002</v>
      </c>
      <c r="Q174" s="18">
        <f t="shared" si="92"/>
        <v>27.795000000000002</v>
      </c>
      <c r="S174" s="17">
        <f t="shared" si="29"/>
        <v>26.487000000000002</v>
      </c>
      <c r="T174" s="4">
        <f t="shared" si="30"/>
        <v>52.974000000000004</v>
      </c>
      <c r="U174" s="18">
        <f t="shared" si="31"/>
        <v>79.460999999999999</v>
      </c>
      <c r="W174" s="17">
        <f t="shared" si="32"/>
        <v>29.430000000000003</v>
      </c>
      <c r="X174" s="4">
        <f t="shared" si="33"/>
        <v>58.860000000000007</v>
      </c>
      <c r="Y174" s="18">
        <f t="shared" si="34"/>
        <v>88.29</v>
      </c>
      <c r="AA174" s="17">
        <f t="shared" si="89"/>
        <v>17.739750000000001</v>
      </c>
      <c r="AB174" s="4">
        <f t="shared" si="90"/>
        <v>35.479500000000002</v>
      </c>
      <c r="AC174" s="18">
        <f t="shared" si="91"/>
        <v>53.219250000000002</v>
      </c>
    </row>
    <row r="175" spans="1:29" x14ac:dyDescent="0.25">
      <c r="A175" s="20"/>
      <c r="B175" s="2" t="s">
        <v>175</v>
      </c>
      <c r="D175" s="1">
        <v>1843</v>
      </c>
      <c r="E175" s="21">
        <v>740</v>
      </c>
      <c r="F175" s="21"/>
      <c r="G175" s="17">
        <f t="shared" si="82"/>
        <v>57.13300000000001</v>
      </c>
      <c r="H175" s="4">
        <f t="shared" si="83"/>
        <v>114.26600000000002</v>
      </c>
      <c r="I175" s="18">
        <f t="shared" si="84"/>
        <v>171.399</v>
      </c>
      <c r="J175" s="2"/>
      <c r="K175" s="17">
        <f t="shared" si="85"/>
        <v>156.655</v>
      </c>
      <c r="L175" s="4">
        <f t="shared" si="86"/>
        <v>313.31</v>
      </c>
      <c r="M175" s="18">
        <f t="shared" si="87"/>
        <v>469.96499999999997</v>
      </c>
      <c r="O175" s="17">
        <f t="shared" si="92"/>
        <v>156.655</v>
      </c>
      <c r="P175" s="4">
        <f t="shared" si="92"/>
        <v>156.655</v>
      </c>
      <c r="Q175" s="18">
        <f t="shared" si="92"/>
        <v>156.655</v>
      </c>
      <c r="S175" s="17">
        <f t="shared" si="29"/>
        <v>149.28300000000002</v>
      </c>
      <c r="T175" s="4">
        <f t="shared" si="30"/>
        <v>298.56600000000003</v>
      </c>
      <c r="U175" s="18">
        <f t="shared" si="31"/>
        <v>447.84900000000005</v>
      </c>
      <c r="W175" s="17">
        <f t="shared" si="32"/>
        <v>165.87</v>
      </c>
      <c r="X175" s="4">
        <f t="shared" si="33"/>
        <v>331.74</v>
      </c>
      <c r="Y175" s="18">
        <f t="shared" si="34"/>
        <v>497.61</v>
      </c>
      <c r="AA175" s="17">
        <f t="shared" si="89"/>
        <v>99.98275000000001</v>
      </c>
      <c r="AB175" s="4">
        <f t="shared" si="90"/>
        <v>199.96550000000002</v>
      </c>
      <c r="AC175" s="18">
        <f t="shared" si="91"/>
        <v>299.94825000000003</v>
      </c>
    </row>
    <row r="176" spans="1:29" x14ac:dyDescent="0.25">
      <c r="A176" s="20"/>
      <c r="B176" s="2" t="s">
        <v>175</v>
      </c>
      <c r="D176" s="1">
        <v>1843</v>
      </c>
      <c r="E176" s="21">
        <v>740</v>
      </c>
      <c r="F176" s="21"/>
      <c r="G176" s="17">
        <f t="shared" si="82"/>
        <v>57.13300000000001</v>
      </c>
      <c r="H176" s="4">
        <f t="shared" si="83"/>
        <v>114.26600000000002</v>
      </c>
      <c r="I176" s="18">
        <f t="shared" si="84"/>
        <v>171.399</v>
      </c>
      <c r="J176" s="2"/>
      <c r="K176" s="17">
        <f t="shared" si="85"/>
        <v>156.655</v>
      </c>
      <c r="L176" s="4">
        <f t="shared" si="86"/>
        <v>313.31</v>
      </c>
      <c r="M176" s="18">
        <f t="shared" si="87"/>
        <v>469.96499999999997</v>
      </c>
      <c r="O176" s="17">
        <f t="shared" si="92"/>
        <v>156.655</v>
      </c>
      <c r="P176" s="4">
        <f t="shared" si="92"/>
        <v>156.655</v>
      </c>
      <c r="Q176" s="18">
        <f t="shared" si="92"/>
        <v>156.655</v>
      </c>
      <c r="S176" s="17">
        <f t="shared" si="29"/>
        <v>149.28300000000002</v>
      </c>
      <c r="T176" s="4">
        <f t="shared" si="30"/>
        <v>298.56600000000003</v>
      </c>
      <c r="U176" s="18">
        <f t="shared" si="31"/>
        <v>447.84900000000005</v>
      </c>
      <c r="W176" s="17">
        <f t="shared" si="32"/>
        <v>165.87</v>
      </c>
      <c r="X176" s="4">
        <f t="shared" si="33"/>
        <v>331.74</v>
      </c>
      <c r="Y176" s="18">
        <f t="shared" si="34"/>
        <v>497.61</v>
      </c>
      <c r="AA176" s="17">
        <f t="shared" si="89"/>
        <v>99.98275000000001</v>
      </c>
      <c r="AB176" s="4">
        <f t="shared" si="90"/>
        <v>199.96550000000002</v>
      </c>
      <c r="AC176" s="18">
        <f t="shared" si="91"/>
        <v>299.94825000000003</v>
      </c>
    </row>
    <row r="177" spans="1:29" x14ac:dyDescent="0.25">
      <c r="A177" s="20"/>
      <c r="B177" s="2" t="s">
        <v>170</v>
      </c>
      <c r="D177" s="1">
        <v>485</v>
      </c>
      <c r="E177" s="21">
        <v>180</v>
      </c>
      <c r="F177" s="21"/>
      <c r="G177" s="17">
        <f t="shared" si="82"/>
        <v>15.035</v>
      </c>
      <c r="H177" s="4">
        <f t="shared" si="83"/>
        <v>30.07</v>
      </c>
      <c r="I177" s="18">
        <f t="shared" si="84"/>
        <v>45.104999999999997</v>
      </c>
      <c r="J177" s="2"/>
      <c r="K177" s="17">
        <f t="shared" si="85"/>
        <v>41.225000000000001</v>
      </c>
      <c r="L177" s="4">
        <f t="shared" si="86"/>
        <v>82.45</v>
      </c>
      <c r="M177" s="18">
        <f t="shared" si="87"/>
        <v>123.675</v>
      </c>
      <c r="O177" s="17">
        <f t="shared" si="92"/>
        <v>41.225000000000001</v>
      </c>
      <c r="P177" s="4">
        <f t="shared" si="92"/>
        <v>41.225000000000001</v>
      </c>
      <c r="Q177" s="18">
        <f t="shared" si="92"/>
        <v>41.225000000000001</v>
      </c>
      <c r="S177" s="17">
        <f t="shared" si="29"/>
        <v>39.285000000000004</v>
      </c>
      <c r="T177" s="4">
        <f t="shared" si="30"/>
        <v>78.570000000000007</v>
      </c>
      <c r="U177" s="18">
        <f t="shared" si="31"/>
        <v>117.855</v>
      </c>
      <c r="W177" s="17">
        <f t="shared" si="32"/>
        <v>43.650000000000006</v>
      </c>
      <c r="X177" s="4">
        <f t="shared" si="33"/>
        <v>87.300000000000011</v>
      </c>
      <c r="Y177" s="18">
        <f t="shared" si="34"/>
        <v>130.94999999999999</v>
      </c>
      <c r="AA177" s="17">
        <f t="shared" si="89"/>
        <v>26.311250000000001</v>
      </c>
      <c r="AB177" s="4">
        <f t="shared" si="90"/>
        <v>52.622500000000002</v>
      </c>
      <c r="AC177" s="18">
        <f t="shared" si="91"/>
        <v>78.933750000000003</v>
      </c>
    </row>
    <row r="178" spans="1:29" x14ac:dyDescent="0.25">
      <c r="A178" s="20"/>
      <c r="B178" s="2" t="s">
        <v>179</v>
      </c>
      <c r="D178" s="1">
        <v>875</v>
      </c>
      <c r="E178" s="21">
        <v>350</v>
      </c>
      <c r="F178" s="21"/>
      <c r="G178" s="17">
        <f t="shared" si="82"/>
        <v>27.125</v>
      </c>
      <c r="H178" s="4">
        <f t="shared" si="83"/>
        <v>54.25</v>
      </c>
      <c r="I178" s="18">
        <f t="shared" si="84"/>
        <v>81.375</v>
      </c>
      <c r="J178" s="2"/>
      <c r="K178" s="17">
        <f t="shared" si="85"/>
        <v>74.375</v>
      </c>
      <c r="L178" s="4">
        <f t="shared" si="86"/>
        <v>148.75</v>
      </c>
      <c r="M178" s="18">
        <f t="shared" si="87"/>
        <v>223.125</v>
      </c>
      <c r="O178" s="17">
        <f t="shared" si="92"/>
        <v>74.375</v>
      </c>
      <c r="P178" s="4">
        <f t="shared" si="92"/>
        <v>74.375</v>
      </c>
      <c r="Q178" s="18">
        <f t="shared" si="92"/>
        <v>74.375</v>
      </c>
      <c r="S178" s="17">
        <f t="shared" si="29"/>
        <v>70.875</v>
      </c>
      <c r="T178" s="4">
        <f t="shared" si="30"/>
        <v>141.75</v>
      </c>
      <c r="U178" s="18">
        <f t="shared" si="31"/>
        <v>212.625</v>
      </c>
      <c r="W178" s="17">
        <f t="shared" si="32"/>
        <v>78.75</v>
      </c>
      <c r="X178" s="4">
        <f t="shared" si="33"/>
        <v>157.5</v>
      </c>
      <c r="Y178" s="18">
        <f t="shared" si="34"/>
        <v>236.25</v>
      </c>
      <c r="AA178" s="17">
        <f t="shared" si="89"/>
        <v>47.46875</v>
      </c>
      <c r="AB178" s="4">
        <f t="shared" si="90"/>
        <v>94.9375</v>
      </c>
      <c r="AC178" s="18">
        <f t="shared" si="91"/>
        <v>142.40625</v>
      </c>
    </row>
    <row r="179" spans="1:29" x14ac:dyDescent="0.25">
      <c r="A179" s="20"/>
      <c r="B179" s="2" t="s">
        <v>189</v>
      </c>
      <c r="D179" s="1">
        <v>311</v>
      </c>
      <c r="E179" s="21">
        <v>130</v>
      </c>
      <c r="F179" s="21"/>
      <c r="G179" s="17">
        <f t="shared" si="82"/>
        <v>9.641</v>
      </c>
      <c r="H179" s="4">
        <f t="shared" si="83"/>
        <v>19.282</v>
      </c>
      <c r="I179" s="18">
        <f t="shared" si="84"/>
        <v>28.922999999999998</v>
      </c>
      <c r="J179" s="2"/>
      <c r="K179" s="17">
        <f t="shared" si="85"/>
        <v>26.434999999999999</v>
      </c>
      <c r="L179" s="4">
        <f t="shared" si="86"/>
        <v>52.87</v>
      </c>
      <c r="M179" s="18">
        <f t="shared" si="87"/>
        <v>79.304999999999993</v>
      </c>
      <c r="O179" s="17">
        <f t="shared" si="92"/>
        <v>26.434999999999999</v>
      </c>
      <c r="P179" s="4">
        <f t="shared" si="92"/>
        <v>26.434999999999999</v>
      </c>
      <c r="Q179" s="18">
        <f t="shared" si="92"/>
        <v>26.434999999999999</v>
      </c>
      <c r="S179" s="17">
        <f t="shared" si="29"/>
        <v>25.191000000000003</v>
      </c>
      <c r="T179" s="4">
        <f t="shared" si="30"/>
        <v>50.382000000000005</v>
      </c>
      <c r="U179" s="18">
        <f t="shared" si="31"/>
        <v>75.573000000000008</v>
      </c>
      <c r="W179" s="17">
        <f t="shared" si="32"/>
        <v>27.990000000000006</v>
      </c>
      <c r="X179" s="4">
        <f t="shared" si="33"/>
        <v>55.980000000000011</v>
      </c>
      <c r="Y179" s="18">
        <f t="shared" si="34"/>
        <v>83.970000000000013</v>
      </c>
      <c r="AA179" s="17">
        <f t="shared" si="89"/>
        <v>16.871750000000002</v>
      </c>
      <c r="AB179" s="4">
        <f t="shared" si="90"/>
        <v>33.743500000000004</v>
      </c>
      <c r="AC179" s="18">
        <f t="shared" si="91"/>
        <v>50.615249999999996</v>
      </c>
    </row>
    <row r="180" spans="1:29" x14ac:dyDescent="0.25">
      <c r="A180" s="20"/>
      <c r="B180" s="2" t="s">
        <v>177</v>
      </c>
      <c r="D180" s="1">
        <v>385</v>
      </c>
      <c r="E180" s="21">
        <v>150</v>
      </c>
      <c r="F180" s="21"/>
      <c r="G180" s="17">
        <f t="shared" si="82"/>
        <v>11.935</v>
      </c>
      <c r="H180" s="4">
        <f t="shared" si="83"/>
        <v>23.87</v>
      </c>
      <c r="I180" s="18">
        <f t="shared" si="84"/>
        <v>35.805</v>
      </c>
      <c r="J180" s="2"/>
      <c r="K180" s="17">
        <f t="shared" si="85"/>
        <v>32.725000000000001</v>
      </c>
      <c r="L180" s="4">
        <f t="shared" si="86"/>
        <v>65.45</v>
      </c>
      <c r="M180" s="18">
        <f t="shared" si="87"/>
        <v>98.174999999999997</v>
      </c>
      <c r="O180" s="17">
        <f t="shared" si="92"/>
        <v>32.725000000000001</v>
      </c>
      <c r="P180" s="4">
        <f t="shared" si="92"/>
        <v>32.725000000000001</v>
      </c>
      <c r="Q180" s="18">
        <f t="shared" si="92"/>
        <v>32.725000000000001</v>
      </c>
      <c r="S180" s="17">
        <f t="shared" si="29"/>
        <v>31.185000000000002</v>
      </c>
      <c r="T180" s="4">
        <f t="shared" si="30"/>
        <v>62.370000000000005</v>
      </c>
      <c r="U180" s="18">
        <f t="shared" si="31"/>
        <v>93.555000000000007</v>
      </c>
      <c r="W180" s="17">
        <f t="shared" si="32"/>
        <v>34.65</v>
      </c>
      <c r="X180" s="4">
        <f t="shared" si="33"/>
        <v>69.3</v>
      </c>
      <c r="Y180" s="18">
        <f t="shared" si="34"/>
        <v>103.95</v>
      </c>
      <c r="AA180" s="17">
        <f t="shared" si="89"/>
        <v>20.88625</v>
      </c>
      <c r="AB180" s="4">
        <f t="shared" si="90"/>
        <v>41.772500000000001</v>
      </c>
      <c r="AC180" s="18">
        <f t="shared" si="91"/>
        <v>62.658749999999991</v>
      </c>
    </row>
    <row r="181" spans="1:29" x14ac:dyDescent="0.25">
      <c r="A181" s="20"/>
      <c r="B181" s="2" t="s">
        <v>190</v>
      </c>
      <c r="D181" s="1">
        <v>385</v>
      </c>
      <c r="E181" s="21">
        <v>150</v>
      </c>
      <c r="F181" s="21"/>
      <c r="G181" s="17">
        <f t="shared" si="82"/>
        <v>11.935</v>
      </c>
      <c r="H181" s="4">
        <f t="shared" si="83"/>
        <v>23.87</v>
      </c>
      <c r="I181" s="18">
        <f t="shared" si="84"/>
        <v>35.805</v>
      </c>
      <c r="J181" s="2"/>
      <c r="K181" s="17">
        <f t="shared" si="85"/>
        <v>32.725000000000001</v>
      </c>
      <c r="L181" s="4">
        <f t="shared" si="86"/>
        <v>65.45</v>
      </c>
      <c r="M181" s="18">
        <f t="shared" si="87"/>
        <v>98.174999999999997</v>
      </c>
      <c r="O181" s="17">
        <f t="shared" si="92"/>
        <v>32.725000000000001</v>
      </c>
      <c r="P181" s="4">
        <f t="shared" si="92"/>
        <v>32.725000000000001</v>
      </c>
      <c r="Q181" s="18">
        <f t="shared" si="92"/>
        <v>32.725000000000001</v>
      </c>
      <c r="S181" s="17">
        <f t="shared" si="29"/>
        <v>31.185000000000002</v>
      </c>
      <c r="T181" s="4">
        <f t="shared" si="30"/>
        <v>62.370000000000005</v>
      </c>
      <c r="U181" s="18">
        <f t="shared" si="31"/>
        <v>93.555000000000007</v>
      </c>
      <c r="W181" s="17">
        <f t="shared" si="32"/>
        <v>34.65</v>
      </c>
      <c r="X181" s="4">
        <f t="shared" si="33"/>
        <v>69.3</v>
      </c>
      <c r="Y181" s="18">
        <f t="shared" si="34"/>
        <v>103.95</v>
      </c>
      <c r="AA181" s="17">
        <f t="shared" si="89"/>
        <v>20.88625</v>
      </c>
      <c r="AB181" s="4">
        <f t="shared" si="90"/>
        <v>41.772500000000001</v>
      </c>
      <c r="AC181" s="18">
        <f t="shared" si="91"/>
        <v>62.658749999999991</v>
      </c>
    </row>
    <row r="182" spans="1:29" x14ac:dyDescent="0.25">
      <c r="A182" s="20"/>
      <c r="B182" s="2" t="s">
        <v>195</v>
      </c>
      <c r="D182" s="1">
        <v>311</v>
      </c>
      <c r="E182" s="21">
        <v>250</v>
      </c>
      <c r="F182" s="21"/>
      <c r="G182" s="17">
        <f t="shared" si="82"/>
        <v>9.641</v>
      </c>
      <c r="H182" s="4">
        <f t="shared" si="83"/>
        <v>19.282</v>
      </c>
      <c r="I182" s="18">
        <f t="shared" si="84"/>
        <v>28.922999999999998</v>
      </c>
      <c r="J182" s="2"/>
      <c r="K182" s="17">
        <f t="shared" si="85"/>
        <v>26.434999999999999</v>
      </c>
      <c r="L182" s="4">
        <f t="shared" si="86"/>
        <v>52.87</v>
      </c>
      <c r="M182" s="18">
        <f t="shared" si="87"/>
        <v>79.304999999999993</v>
      </c>
      <c r="O182" s="17">
        <f t="shared" si="92"/>
        <v>26.434999999999999</v>
      </c>
      <c r="P182" s="4">
        <f t="shared" si="92"/>
        <v>26.434999999999999</v>
      </c>
      <c r="Q182" s="18">
        <f t="shared" si="92"/>
        <v>26.434999999999999</v>
      </c>
      <c r="S182" s="17">
        <f t="shared" si="29"/>
        <v>25.191000000000003</v>
      </c>
      <c r="T182" s="4">
        <f t="shared" si="30"/>
        <v>50.382000000000005</v>
      </c>
      <c r="U182" s="18">
        <f t="shared" si="31"/>
        <v>75.573000000000008</v>
      </c>
      <c r="W182" s="17">
        <f t="shared" si="32"/>
        <v>27.990000000000006</v>
      </c>
      <c r="X182" s="4">
        <f t="shared" si="33"/>
        <v>55.980000000000011</v>
      </c>
      <c r="Y182" s="18">
        <f t="shared" si="34"/>
        <v>83.970000000000013</v>
      </c>
      <c r="AA182" s="17">
        <f t="shared" si="89"/>
        <v>16.871750000000002</v>
      </c>
      <c r="AB182" s="4">
        <f t="shared" si="90"/>
        <v>33.743500000000004</v>
      </c>
      <c r="AC182" s="18">
        <f t="shared" si="91"/>
        <v>50.615249999999996</v>
      </c>
    </row>
    <row r="183" spans="1:29" x14ac:dyDescent="0.25">
      <c r="A183" s="20"/>
      <c r="B183" s="2" t="s">
        <v>184</v>
      </c>
      <c r="D183" s="1">
        <v>327</v>
      </c>
      <c r="E183" s="21">
        <v>130</v>
      </c>
      <c r="F183" s="21"/>
      <c r="G183" s="17">
        <f t="shared" si="82"/>
        <v>10.137</v>
      </c>
      <c r="H183" s="4">
        <f t="shared" si="83"/>
        <v>20.274000000000001</v>
      </c>
      <c r="I183" s="18">
        <f t="shared" si="84"/>
        <v>30.411000000000001</v>
      </c>
      <c r="J183" s="2"/>
      <c r="K183" s="17">
        <f t="shared" si="85"/>
        <v>27.795000000000002</v>
      </c>
      <c r="L183" s="4">
        <f t="shared" si="86"/>
        <v>55.59</v>
      </c>
      <c r="M183" s="18">
        <f t="shared" si="87"/>
        <v>83.384999999999991</v>
      </c>
      <c r="O183" s="17">
        <f t="shared" si="92"/>
        <v>27.795000000000002</v>
      </c>
      <c r="P183" s="4">
        <f t="shared" si="92"/>
        <v>27.795000000000002</v>
      </c>
      <c r="Q183" s="18">
        <f t="shared" si="92"/>
        <v>27.795000000000002</v>
      </c>
      <c r="S183" s="17">
        <f t="shared" si="29"/>
        <v>26.487000000000002</v>
      </c>
      <c r="T183" s="4">
        <f t="shared" si="30"/>
        <v>52.974000000000004</v>
      </c>
      <c r="U183" s="18">
        <f t="shared" si="31"/>
        <v>79.460999999999999</v>
      </c>
      <c r="W183" s="17">
        <f t="shared" si="32"/>
        <v>29.430000000000003</v>
      </c>
      <c r="X183" s="4">
        <f t="shared" si="33"/>
        <v>58.860000000000007</v>
      </c>
      <c r="Y183" s="18">
        <f t="shared" si="34"/>
        <v>88.29</v>
      </c>
      <c r="AA183" s="17">
        <f t="shared" si="89"/>
        <v>17.739750000000001</v>
      </c>
      <c r="AB183" s="4">
        <f t="shared" si="90"/>
        <v>35.479500000000002</v>
      </c>
      <c r="AC183" s="18">
        <f t="shared" si="91"/>
        <v>53.219250000000002</v>
      </c>
    </row>
    <row r="184" spans="1:29" x14ac:dyDescent="0.25">
      <c r="A184" s="20"/>
      <c r="B184" s="2" t="s">
        <v>184</v>
      </c>
      <c r="D184" s="1">
        <v>327</v>
      </c>
      <c r="E184" s="21">
        <v>250</v>
      </c>
      <c r="F184" s="21"/>
      <c r="G184" s="17">
        <f t="shared" si="82"/>
        <v>10.137</v>
      </c>
      <c r="H184" s="4">
        <f t="shared" si="83"/>
        <v>20.274000000000001</v>
      </c>
      <c r="I184" s="18">
        <f t="shared" si="84"/>
        <v>30.411000000000001</v>
      </c>
      <c r="J184" s="2"/>
      <c r="K184" s="17">
        <f t="shared" si="85"/>
        <v>27.795000000000002</v>
      </c>
      <c r="L184" s="4">
        <f t="shared" si="86"/>
        <v>55.59</v>
      </c>
      <c r="M184" s="18">
        <f t="shared" si="87"/>
        <v>83.384999999999991</v>
      </c>
      <c r="O184" s="17">
        <f t="shared" si="92"/>
        <v>27.795000000000002</v>
      </c>
      <c r="P184" s="4">
        <f t="shared" si="92"/>
        <v>27.795000000000002</v>
      </c>
      <c r="Q184" s="18">
        <f t="shared" si="92"/>
        <v>27.795000000000002</v>
      </c>
      <c r="S184" s="17">
        <f t="shared" si="29"/>
        <v>26.487000000000002</v>
      </c>
      <c r="T184" s="4">
        <f t="shared" si="30"/>
        <v>52.974000000000004</v>
      </c>
      <c r="U184" s="18">
        <f t="shared" si="31"/>
        <v>79.460999999999999</v>
      </c>
      <c r="W184" s="17">
        <f t="shared" si="32"/>
        <v>29.430000000000003</v>
      </c>
      <c r="X184" s="4">
        <f t="shared" si="33"/>
        <v>58.860000000000007</v>
      </c>
      <c r="Y184" s="18">
        <f t="shared" si="34"/>
        <v>88.29</v>
      </c>
      <c r="AA184" s="17">
        <f t="shared" si="89"/>
        <v>17.739750000000001</v>
      </c>
      <c r="AB184" s="4">
        <f t="shared" si="90"/>
        <v>35.479500000000002</v>
      </c>
      <c r="AC184" s="18">
        <f t="shared" si="91"/>
        <v>53.219250000000002</v>
      </c>
    </row>
    <row r="185" spans="1:29" x14ac:dyDescent="0.25">
      <c r="A185" s="20"/>
      <c r="B185" s="2" t="s">
        <v>196</v>
      </c>
      <c r="D185" s="1">
        <v>457</v>
      </c>
      <c r="E185" s="21">
        <v>220</v>
      </c>
      <c r="F185" s="21"/>
      <c r="G185" s="17">
        <f t="shared" si="82"/>
        <v>14.167</v>
      </c>
      <c r="H185" s="4">
        <f t="shared" si="83"/>
        <v>28.334</v>
      </c>
      <c r="I185" s="18">
        <f t="shared" si="84"/>
        <v>42.500999999999998</v>
      </c>
      <c r="J185" s="2"/>
      <c r="K185" s="17">
        <f t="shared" si="85"/>
        <v>38.844999999999999</v>
      </c>
      <c r="L185" s="4">
        <f t="shared" si="86"/>
        <v>77.69</v>
      </c>
      <c r="M185" s="18">
        <f t="shared" si="87"/>
        <v>116.535</v>
      </c>
      <c r="O185" s="17">
        <f t="shared" si="92"/>
        <v>38.844999999999999</v>
      </c>
      <c r="P185" s="4">
        <f t="shared" si="92"/>
        <v>38.844999999999999</v>
      </c>
      <c r="Q185" s="18">
        <f t="shared" si="92"/>
        <v>38.844999999999999</v>
      </c>
      <c r="S185" s="17">
        <f t="shared" si="29"/>
        <v>37.017000000000003</v>
      </c>
      <c r="T185" s="4">
        <f t="shared" si="30"/>
        <v>74.034000000000006</v>
      </c>
      <c r="U185" s="18">
        <f t="shared" si="31"/>
        <v>111.051</v>
      </c>
      <c r="W185" s="17">
        <f t="shared" si="32"/>
        <v>41.13</v>
      </c>
      <c r="X185" s="4">
        <f t="shared" si="33"/>
        <v>82.26</v>
      </c>
      <c r="Y185" s="18">
        <f t="shared" si="34"/>
        <v>123.39</v>
      </c>
      <c r="AA185" s="17">
        <f t="shared" si="89"/>
        <v>24.792249999999999</v>
      </c>
      <c r="AB185" s="4">
        <f t="shared" si="90"/>
        <v>49.584499999999998</v>
      </c>
      <c r="AC185" s="18">
        <f t="shared" si="91"/>
        <v>74.376749999999987</v>
      </c>
    </row>
    <row r="186" spans="1:29" x14ac:dyDescent="0.25">
      <c r="A186" s="20"/>
      <c r="B186" s="2" t="s">
        <v>191</v>
      </c>
      <c r="D186" s="1">
        <v>327</v>
      </c>
      <c r="E186" s="21">
        <v>130</v>
      </c>
      <c r="F186" s="21"/>
      <c r="G186" s="17">
        <f t="shared" si="82"/>
        <v>10.137</v>
      </c>
      <c r="H186" s="4">
        <f t="shared" si="83"/>
        <v>20.274000000000001</v>
      </c>
      <c r="I186" s="18">
        <f t="shared" si="84"/>
        <v>30.411000000000001</v>
      </c>
      <c r="J186" s="2"/>
      <c r="K186" s="17">
        <f t="shared" si="85"/>
        <v>27.795000000000002</v>
      </c>
      <c r="L186" s="4">
        <f t="shared" si="86"/>
        <v>55.59</v>
      </c>
      <c r="M186" s="18">
        <f t="shared" si="87"/>
        <v>83.384999999999991</v>
      </c>
      <c r="O186" s="17">
        <f t="shared" si="92"/>
        <v>27.795000000000002</v>
      </c>
      <c r="P186" s="4">
        <f t="shared" si="92"/>
        <v>27.795000000000002</v>
      </c>
      <c r="Q186" s="18">
        <f t="shared" si="92"/>
        <v>27.795000000000002</v>
      </c>
      <c r="S186" s="17">
        <f t="shared" si="29"/>
        <v>26.487000000000002</v>
      </c>
      <c r="T186" s="4">
        <f t="shared" si="30"/>
        <v>52.974000000000004</v>
      </c>
      <c r="U186" s="18">
        <f t="shared" si="31"/>
        <v>79.460999999999999</v>
      </c>
      <c r="W186" s="17">
        <f t="shared" si="32"/>
        <v>29.430000000000003</v>
      </c>
      <c r="X186" s="4">
        <f t="shared" si="33"/>
        <v>58.860000000000007</v>
      </c>
      <c r="Y186" s="18">
        <f t="shared" si="34"/>
        <v>88.29</v>
      </c>
      <c r="AA186" s="17">
        <f t="shared" si="89"/>
        <v>17.739750000000001</v>
      </c>
      <c r="AB186" s="4">
        <f t="shared" si="90"/>
        <v>35.479500000000002</v>
      </c>
      <c r="AC186" s="18">
        <f t="shared" si="91"/>
        <v>53.219250000000002</v>
      </c>
    </row>
    <row r="187" spans="1:29" x14ac:dyDescent="0.25">
      <c r="A187" s="20"/>
      <c r="B187" s="2" t="s">
        <v>191</v>
      </c>
      <c r="D187" s="1">
        <v>327</v>
      </c>
      <c r="E187" s="21">
        <v>130</v>
      </c>
      <c r="F187" s="21"/>
      <c r="G187" s="17">
        <f t="shared" si="82"/>
        <v>10.137</v>
      </c>
      <c r="H187" s="4">
        <f t="shared" si="83"/>
        <v>20.274000000000001</v>
      </c>
      <c r="I187" s="18">
        <f t="shared" si="84"/>
        <v>30.411000000000001</v>
      </c>
      <c r="J187" s="2"/>
      <c r="K187" s="17">
        <f t="shared" si="85"/>
        <v>27.795000000000002</v>
      </c>
      <c r="L187" s="4">
        <f t="shared" si="86"/>
        <v>55.59</v>
      </c>
      <c r="M187" s="18">
        <f t="shared" si="87"/>
        <v>83.384999999999991</v>
      </c>
      <c r="O187" s="17">
        <f t="shared" si="92"/>
        <v>27.795000000000002</v>
      </c>
      <c r="P187" s="4">
        <f t="shared" si="92"/>
        <v>27.795000000000002</v>
      </c>
      <c r="Q187" s="18">
        <f t="shared" si="92"/>
        <v>27.795000000000002</v>
      </c>
      <c r="S187" s="17">
        <f t="shared" si="29"/>
        <v>26.487000000000002</v>
      </c>
      <c r="T187" s="4">
        <f t="shared" si="30"/>
        <v>52.974000000000004</v>
      </c>
      <c r="U187" s="18">
        <f t="shared" si="31"/>
        <v>79.460999999999999</v>
      </c>
      <c r="W187" s="17">
        <f t="shared" si="32"/>
        <v>29.430000000000003</v>
      </c>
      <c r="X187" s="4">
        <f t="shared" si="33"/>
        <v>58.860000000000007</v>
      </c>
      <c r="Y187" s="18">
        <f t="shared" si="34"/>
        <v>88.29</v>
      </c>
      <c r="AA187" s="17">
        <f t="shared" si="89"/>
        <v>17.739750000000001</v>
      </c>
      <c r="AB187" s="4">
        <f t="shared" si="90"/>
        <v>35.479500000000002</v>
      </c>
      <c r="AC187" s="18">
        <f t="shared" si="91"/>
        <v>53.219250000000002</v>
      </c>
    </row>
    <row r="188" spans="1:29" x14ac:dyDescent="0.25">
      <c r="A188" s="20"/>
      <c r="B188" s="2" t="s">
        <v>197</v>
      </c>
      <c r="D188" s="1">
        <v>296</v>
      </c>
      <c r="E188" s="21">
        <v>130</v>
      </c>
      <c r="F188" s="21"/>
      <c r="G188" s="17">
        <f t="shared" si="82"/>
        <v>9.1760000000000002</v>
      </c>
      <c r="H188" s="4">
        <f t="shared" si="83"/>
        <v>18.352</v>
      </c>
      <c r="I188" s="18">
        <f t="shared" si="84"/>
        <v>27.528000000000002</v>
      </c>
      <c r="J188" s="2"/>
      <c r="K188" s="17">
        <f t="shared" si="85"/>
        <v>25.16</v>
      </c>
      <c r="L188" s="4">
        <f t="shared" si="86"/>
        <v>50.32</v>
      </c>
      <c r="M188" s="18">
        <f t="shared" si="87"/>
        <v>75.47999999999999</v>
      </c>
      <c r="O188" s="17">
        <f t="shared" si="92"/>
        <v>25.16</v>
      </c>
      <c r="P188" s="4">
        <f t="shared" si="92"/>
        <v>25.16</v>
      </c>
      <c r="Q188" s="18">
        <f t="shared" si="92"/>
        <v>25.16</v>
      </c>
      <c r="S188" s="17">
        <f t="shared" si="29"/>
        <v>23.976000000000003</v>
      </c>
      <c r="T188" s="4">
        <f t="shared" si="30"/>
        <v>47.952000000000005</v>
      </c>
      <c r="U188" s="18">
        <f t="shared" si="31"/>
        <v>71.927999999999997</v>
      </c>
      <c r="W188" s="17">
        <f t="shared" si="32"/>
        <v>26.640000000000004</v>
      </c>
      <c r="X188" s="4">
        <f t="shared" si="33"/>
        <v>53.280000000000008</v>
      </c>
      <c r="Y188" s="18">
        <f t="shared" si="34"/>
        <v>79.92</v>
      </c>
      <c r="AA188" s="17">
        <f t="shared" si="89"/>
        <v>16.058000000000003</v>
      </c>
      <c r="AB188" s="4">
        <f t="shared" si="90"/>
        <v>32.116000000000007</v>
      </c>
      <c r="AC188" s="18">
        <f t="shared" si="91"/>
        <v>48.173999999999999</v>
      </c>
    </row>
    <row r="189" spans="1:29" x14ac:dyDescent="0.25">
      <c r="A189" s="20"/>
      <c r="B189" s="2" t="s">
        <v>198</v>
      </c>
      <c r="D189" s="1">
        <v>457</v>
      </c>
      <c r="E189" s="21">
        <v>180</v>
      </c>
      <c r="F189" s="21"/>
      <c r="G189" s="17">
        <f t="shared" si="82"/>
        <v>14.167</v>
      </c>
      <c r="H189" s="4">
        <f t="shared" si="83"/>
        <v>28.334</v>
      </c>
      <c r="I189" s="18">
        <f t="shared" si="84"/>
        <v>42.500999999999998</v>
      </c>
      <c r="J189" s="2"/>
      <c r="K189" s="17">
        <f t="shared" si="85"/>
        <v>38.844999999999999</v>
      </c>
      <c r="L189" s="4">
        <f t="shared" si="86"/>
        <v>77.69</v>
      </c>
      <c r="M189" s="18">
        <f t="shared" si="87"/>
        <v>116.535</v>
      </c>
      <c r="O189" s="17">
        <f t="shared" si="92"/>
        <v>38.844999999999999</v>
      </c>
      <c r="P189" s="4">
        <f t="shared" si="92"/>
        <v>38.844999999999999</v>
      </c>
      <c r="Q189" s="18">
        <f t="shared" si="92"/>
        <v>38.844999999999999</v>
      </c>
      <c r="S189" s="17">
        <f t="shared" si="29"/>
        <v>37.017000000000003</v>
      </c>
      <c r="T189" s="4">
        <f t="shared" si="30"/>
        <v>74.034000000000006</v>
      </c>
      <c r="U189" s="18">
        <f t="shared" si="31"/>
        <v>111.051</v>
      </c>
      <c r="W189" s="17">
        <f t="shared" si="32"/>
        <v>41.13</v>
      </c>
      <c r="X189" s="4">
        <f t="shared" si="33"/>
        <v>82.26</v>
      </c>
      <c r="Y189" s="18">
        <f t="shared" si="34"/>
        <v>123.39</v>
      </c>
      <c r="AA189" s="17">
        <f t="shared" si="89"/>
        <v>24.792249999999999</v>
      </c>
      <c r="AB189" s="4">
        <f t="shared" si="90"/>
        <v>49.584499999999998</v>
      </c>
      <c r="AC189" s="18">
        <f t="shared" si="91"/>
        <v>74.376749999999987</v>
      </c>
    </row>
    <row r="190" spans="1:29" x14ac:dyDescent="0.25">
      <c r="A190" s="20"/>
      <c r="B190" s="2" t="s">
        <v>171</v>
      </c>
      <c r="D190" s="1">
        <v>1716</v>
      </c>
      <c r="E190" s="21">
        <v>700</v>
      </c>
      <c r="F190" s="21"/>
      <c r="G190" s="17">
        <f t="shared" si="82"/>
        <v>53.196000000000005</v>
      </c>
      <c r="H190" s="4">
        <f t="shared" si="83"/>
        <v>106.39200000000001</v>
      </c>
      <c r="I190" s="18">
        <f t="shared" si="84"/>
        <v>159.58799999999999</v>
      </c>
      <c r="J190" s="2"/>
      <c r="K190" s="17">
        <f t="shared" si="85"/>
        <v>145.85999999999999</v>
      </c>
      <c r="L190" s="4">
        <f t="shared" si="86"/>
        <v>291.71999999999997</v>
      </c>
      <c r="M190" s="18">
        <f t="shared" si="87"/>
        <v>437.58</v>
      </c>
      <c r="O190" s="17">
        <f t="shared" si="92"/>
        <v>145.85999999999999</v>
      </c>
      <c r="P190" s="4">
        <f t="shared" si="92"/>
        <v>145.85999999999999</v>
      </c>
      <c r="Q190" s="18">
        <f t="shared" si="92"/>
        <v>145.85999999999999</v>
      </c>
      <c r="S190" s="17">
        <f t="shared" si="29"/>
        <v>138.99600000000001</v>
      </c>
      <c r="T190" s="4">
        <f t="shared" si="30"/>
        <v>277.99200000000002</v>
      </c>
      <c r="U190" s="18">
        <f t="shared" si="31"/>
        <v>416.988</v>
      </c>
      <c r="W190" s="17">
        <f t="shared" si="32"/>
        <v>154.44000000000003</v>
      </c>
      <c r="X190" s="4">
        <f t="shared" si="33"/>
        <v>308.88000000000005</v>
      </c>
      <c r="Y190" s="18">
        <f t="shared" si="34"/>
        <v>463.32</v>
      </c>
      <c r="AA190" s="17">
        <f t="shared" si="89"/>
        <v>93.093000000000018</v>
      </c>
      <c r="AB190" s="4">
        <f t="shared" si="90"/>
        <v>186.18600000000004</v>
      </c>
      <c r="AC190" s="18">
        <f t="shared" si="91"/>
        <v>279.279</v>
      </c>
    </row>
    <row r="191" spans="1:29" x14ac:dyDescent="0.25">
      <c r="A191" s="20"/>
      <c r="B191" s="2" t="s">
        <v>172</v>
      </c>
      <c r="D191" s="1">
        <v>862</v>
      </c>
      <c r="E191" s="21">
        <v>350</v>
      </c>
      <c r="F191" s="21"/>
      <c r="G191" s="17">
        <f t="shared" si="82"/>
        <v>26.721999999999998</v>
      </c>
      <c r="H191" s="4">
        <f t="shared" si="83"/>
        <v>53.443999999999996</v>
      </c>
      <c r="I191" s="18">
        <f t="shared" si="84"/>
        <v>80.165999999999983</v>
      </c>
      <c r="J191" s="2"/>
      <c r="K191" s="17">
        <f t="shared" si="85"/>
        <v>73.27</v>
      </c>
      <c r="L191" s="4">
        <f t="shared" si="86"/>
        <v>146.54</v>
      </c>
      <c r="M191" s="18">
        <f t="shared" si="87"/>
        <v>219.80999999999997</v>
      </c>
      <c r="O191" s="17">
        <f t="shared" si="92"/>
        <v>73.27</v>
      </c>
      <c r="P191" s="4">
        <f t="shared" si="92"/>
        <v>73.27</v>
      </c>
      <c r="Q191" s="18">
        <f t="shared" si="92"/>
        <v>73.27</v>
      </c>
      <c r="S191" s="17">
        <f t="shared" si="29"/>
        <v>69.822000000000003</v>
      </c>
      <c r="T191" s="4">
        <f t="shared" si="30"/>
        <v>139.64400000000001</v>
      </c>
      <c r="U191" s="18">
        <f t="shared" si="31"/>
        <v>209.46600000000001</v>
      </c>
      <c r="W191" s="17">
        <f t="shared" si="32"/>
        <v>77.580000000000013</v>
      </c>
      <c r="X191" s="4">
        <f t="shared" si="33"/>
        <v>155.16000000000003</v>
      </c>
      <c r="Y191" s="18">
        <f t="shared" si="34"/>
        <v>232.74</v>
      </c>
      <c r="AA191" s="17">
        <f t="shared" si="89"/>
        <v>46.763499999999993</v>
      </c>
      <c r="AB191" s="4">
        <f t="shared" si="90"/>
        <v>93.526999999999987</v>
      </c>
      <c r="AC191" s="18">
        <f t="shared" si="91"/>
        <v>140.29049999999998</v>
      </c>
    </row>
    <row r="192" spans="1:29" x14ac:dyDescent="0.25">
      <c r="A192" s="20"/>
      <c r="B192" s="2" t="s">
        <v>169</v>
      </c>
      <c r="D192" s="1">
        <v>643</v>
      </c>
      <c r="E192" s="21">
        <v>250</v>
      </c>
      <c r="F192" s="21"/>
      <c r="G192" s="17">
        <f t="shared" si="82"/>
        <v>19.933000000000003</v>
      </c>
      <c r="H192" s="4">
        <f t="shared" si="83"/>
        <v>39.866000000000007</v>
      </c>
      <c r="I192" s="18">
        <f t="shared" si="84"/>
        <v>59.798999999999999</v>
      </c>
      <c r="J192" s="2"/>
      <c r="K192" s="17">
        <f t="shared" si="85"/>
        <v>54.655000000000001</v>
      </c>
      <c r="L192" s="4">
        <f t="shared" si="86"/>
        <v>109.31</v>
      </c>
      <c r="M192" s="18">
        <f t="shared" si="87"/>
        <v>163.96499999999997</v>
      </c>
      <c r="O192" s="17">
        <f t="shared" si="92"/>
        <v>54.655000000000001</v>
      </c>
      <c r="P192" s="4">
        <f t="shared" si="92"/>
        <v>54.655000000000001</v>
      </c>
      <c r="Q192" s="18">
        <f t="shared" si="92"/>
        <v>54.655000000000001</v>
      </c>
      <c r="S192" s="17">
        <f t="shared" si="29"/>
        <v>52.083000000000006</v>
      </c>
      <c r="T192" s="4">
        <f t="shared" si="30"/>
        <v>104.16600000000001</v>
      </c>
      <c r="U192" s="18">
        <f t="shared" si="31"/>
        <v>156.249</v>
      </c>
      <c r="W192" s="17">
        <f t="shared" si="32"/>
        <v>57.870000000000005</v>
      </c>
      <c r="X192" s="4">
        <f t="shared" si="33"/>
        <v>115.74000000000001</v>
      </c>
      <c r="Y192" s="18">
        <f t="shared" si="34"/>
        <v>173.61</v>
      </c>
      <c r="AA192" s="17">
        <f t="shared" si="89"/>
        <v>34.882750000000009</v>
      </c>
      <c r="AB192" s="4">
        <f t="shared" si="90"/>
        <v>69.765500000000017</v>
      </c>
      <c r="AC192" s="18">
        <f t="shared" si="91"/>
        <v>104.64825</v>
      </c>
    </row>
    <row r="193" spans="1:29" x14ac:dyDescent="0.25">
      <c r="A193" s="20"/>
      <c r="B193" s="2" t="s">
        <v>168</v>
      </c>
      <c r="D193" s="1">
        <v>643</v>
      </c>
      <c r="E193" s="21">
        <v>250</v>
      </c>
      <c r="F193" s="21"/>
      <c r="G193" s="17">
        <f t="shared" si="82"/>
        <v>19.933000000000003</v>
      </c>
      <c r="H193" s="4">
        <f t="shared" si="83"/>
        <v>39.866000000000007</v>
      </c>
      <c r="I193" s="18">
        <f t="shared" si="84"/>
        <v>59.798999999999999</v>
      </c>
      <c r="J193" s="2"/>
      <c r="K193" s="17">
        <f t="shared" si="85"/>
        <v>54.655000000000001</v>
      </c>
      <c r="L193" s="4">
        <f t="shared" si="86"/>
        <v>109.31</v>
      </c>
      <c r="M193" s="18">
        <f t="shared" si="87"/>
        <v>163.96499999999997</v>
      </c>
      <c r="O193" s="17">
        <f t="shared" si="92"/>
        <v>54.655000000000001</v>
      </c>
      <c r="P193" s="4">
        <f t="shared" si="92"/>
        <v>54.655000000000001</v>
      </c>
      <c r="Q193" s="18">
        <f t="shared" si="92"/>
        <v>54.655000000000001</v>
      </c>
      <c r="S193" s="17">
        <f t="shared" si="29"/>
        <v>52.083000000000006</v>
      </c>
      <c r="T193" s="4">
        <f t="shared" si="30"/>
        <v>104.16600000000001</v>
      </c>
      <c r="U193" s="18">
        <f t="shared" si="31"/>
        <v>156.249</v>
      </c>
      <c r="W193" s="17">
        <f t="shared" si="32"/>
        <v>57.870000000000005</v>
      </c>
      <c r="X193" s="4">
        <f t="shared" si="33"/>
        <v>115.74000000000001</v>
      </c>
      <c r="Y193" s="18">
        <f t="shared" si="34"/>
        <v>173.61</v>
      </c>
      <c r="AA193" s="17">
        <f t="shared" si="89"/>
        <v>34.882750000000009</v>
      </c>
      <c r="AB193" s="4">
        <f t="shared" si="90"/>
        <v>69.765500000000017</v>
      </c>
      <c r="AC193" s="18">
        <f t="shared" si="91"/>
        <v>104.64825</v>
      </c>
    </row>
    <row r="194" spans="1:29" x14ac:dyDescent="0.25">
      <c r="A194" s="20"/>
      <c r="B194" s="2" t="s">
        <v>199</v>
      </c>
      <c r="D194" s="1">
        <v>643</v>
      </c>
      <c r="E194" s="21">
        <v>250</v>
      </c>
      <c r="F194" s="21"/>
      <c r="G194" s="17">
        <f t="shared" si="82"/>
        <v>19.933000000000003</v>
      </c>
      <c r="H194" s="4">
        <f t="shared" si="83"/>
        <v>39.866000000000007</v>
      </c>
      <c r="I194" s="18">
        <f t="shared" si="84"/>
        <v>59.798999999999999</v>
      </c>
      <c r="J194" s="2"/>
      <c r="K194" s="17">
        <f t="shared" si="85"/>
        <v>54.655000000000001</v>
      </c>
      <c r="L194" s="4">
        <f t="shared" si="86"/>
        <v>109.31</v>
      </c>
      <c r="M194" s="18">
        <f t="shared" si="87"/>
        <v>163.96499999999997</v>
      </c>
      <c r="O194" s="17">
        <f t="shared" si="92"/>
        <v>54.655000000000001</v>
      </c>
      <c r="P194" s="4">
        <f t="shared" si="92"/>
        <v>54.655000000000001</v>
      </c>
      <c r="Q194" s="18">
        <f t="shared" si="92"/>
        <v>54.655000000000001</v>
      </c>
      <c r="S194" s="17">
        <f t="shared" si="29"/>
        <v>52.083000000000006</v>
      </c>
      <c r="T194" s="4">
        <f t="shared" si="30"/>
        <v>104.16600000000001</v>
      </c>
      <c r="U194" s="18">
        <f t="shared" si="31"/>
        <v>156.249</v>
      </c>
      <c r="W194" s="17">
        <f t="shared" si="32"/>
        <v>57.870000000000005</v>
      </c>
      <c r="X194" s="4">
        <f t="shared" si="33"/>
        <v>115.74000000000001</v>
      </c>
      <c r="Y194" s="18">
        <f t="shared" si="34"/>
        <v>173.61</v>
      </c>
      <c r="AA194" s="17">
        <f t="shared" si="89"/>
        <v>34.882750000000009</v>
      </c>
      <c r="AB194" s="4">
        <f t="shared" si="90"/>
        <v>69.765500000000017</v>
      </c>
      <c r="AC194" s="18">
        <f t="shared" si="91"/>
        <v>104.64825</v>
      </c>
    </row>
    <row r="195" spans="1:29" x14ac:dyDescent="0.25">
      <c r="A195" s="20"/>
      <c r="B195" s="2" t="s">
        <v>185</v>
      </c>
      <c r="D195" s="1">
        <v>643</v>
      </c>
      <c r="E195" s="21">
        <v>250</v>
      </c>
      <c r="F195" s="21"/>
      <c r="G195" s="17">
        <f t="shared" si="82"/>
        <v>19.933000000000003</v>
      </c>
      <c r="H195" s="4">
        <f t="shared" si="83"/>
        <v>39.866000000000007</v>
      </c>
      <c r="I195" s="18">
        <f t="shared" si="84"/>
        <v>59.798999999999999</v>
      </c>
      <c r="J195" s="2"/>
      <c r="K195" s="17">
        <f t="shared" si="85"/>
        <v>54.655000000000001</v>
      </c>
      <c r="L195" s="4">
        <f t="shared" si="86"/>
        <v>109.31</v>
      </c>
      <c r="M195" s="18">
        <f t="shared" si="87"/>
        <v>163.96499999999997</v>
      </c>
      <c r="O195" s="17">
        <f t="shared" si="92"/>
        <v>54.655000000000001</v>
      </c>
      <c r="P195" s="4">
        <f t="shared" si="92"/>
        <v>54.655000000000001</v>
      </c>
      <c r="Q195" s="18">
        <f t="shared" si="92"/>
        <v>54.655000000000001</v>
      </c>
      <c r="S195" s="17">
        <f t="shared" si="29"/>
        <v>52.083000000000006</v>
      </c>
      <c r="T195" s="4">
        <f t="shared" si="30"/>
        <v>104.16600000000001</v>
      </c>
      <c r="U195" s="18">
        <f t="shared" si="31"/>
        <v>156.249</v>
      </c>
      <c r="W195" s="17">
        <f t="shared" si="32"/>
        <v>57.870000000000005</v>
      </c>
      <c r="X195" s="4">
        <f t="shared" si="33"/>
        <v>115.74000000000001</v>
      </c>
      <c r="Y195" s="18">
        <f t="shared" si="34"/>
        <v>173.61</v>
      </c>
      <c r="AA195" s="17">
        <f t="shared" si="89"/>
        <v>34.882750000000009</v>
      </c>
      <c r="AB195" s="4">
        <f t="shared" si="90"/>
        <v>69.765500000000017</v>
      </c>
      <c r="AC195" s="18">
        <f t="shared" si="91"/>
        <v>104.64825</v>
      </c>
    </row>
    <row r="196" spans="1:29" x14ac:dyDescent="0.25">
      <c r="A196" s="20"/>
      <c r="B196" s="2" t="s">
        <v>214</v>
      </c>
      <c r="D196" s="1">
        <v>614</v>
      </c>
      <c r="E196" s="21">
        <v>250</v>
      </c>
      <c r="F196" s="21"/>
      <c r="G196" s="17">
        <f t="shared" si="82"/>
        <v>19.034000000000002</v>
      </c>
      <c r="H196" s="4">
        <f t="shared" si="83"/>
        <v>38.068000000000005</v>
      </c>
      <c r="I196" s="18">
        <f t="shared" si="84"/>
        <v>57.101999999999997</v>
      </c>
      <c r="J196" s="2"/>
      <c r="K196" s="17">
        <f t="shared" si="85"/>
        <v>52.19</v>
      </c>
      <c r="L196" s="4">
        <f t="shared" si="86"/>
        <v>104.38</v>
      </c>
      <c r="M196" s="18">
        <f t="shared" si="87"/>
        <v>156.57</v>
      </c>
      <c r="O196" s="17">
        <f t="shared" si="92"/>
        <v>52.19</v>
      </c>
      <c r="P196" s="4">
        <f t="shared" si="92"/>
        <v>52.19</v>
      </c>
      <c r="Q196" s="18">
        <f t="shared" si="92"/>
        <v>52.19</v>
      </c>
      <c r="S196" s="17">
        <f t="shared" si="29"/>
        <v>49.734000000000009</v>
      </c>
      <c r="T196" s="4">
        <f t="shared" si="30"/>
        <v>99.468000000000018</v>
      </c>
      <c r="U196" s="18">
        <f t="shared" si="31"/>
        <v>149.202</v>
      </c>
      <c r="W196" s="17">
        <f t="shared" si="32"/>
        <v>55.260000000000005</v>
      </c>
      <c r="X196" s="4">
        <f t="shared" si="33"/>
        <v>110.52000000000001</v>
      </c>
      <c r="Y196" s="18">
        <f t="shared" si="34"/>
        <v>165.78</v>
      </c>
      <c r="AA196" s="17">
        <f t="shared" si="89"/>
        <v>33.309500000000007</v>
      </c>
      <c r="AB196" s="4">
        <f t="shared" si="90"/>
        <v>66.619000000000014</v>
      </c>
      <c r="AC196" s="18">
        <f t="shared" si="91"/>
        <v>99.9285</v>
      </c>
    </row>
    <row r="197" spans="1:29" x14ac:dyDescent="0.25">
      <c r="A197" s="20"/>
      <c r="B197" s="2"/>
      <c r="E197" s="21"/>
      <c r="F197" s="21"/>
      <c r="G197" s="17"/>
      <c r="H197" s="4"/>
      <c r="I197" s="18"/>
      <c r="J197" s="2"/>
      <c r="K197" s="17"/>
      <c r="L197" s="4"/>
      <c r="M197" s="18"/>
      <c r="O197" s="17"/>
      <c r="P197" s="4"/>
      <c r="Q197" s="18"/>
      <c r="S197" s="17"/>
      <c r="T197" s="4"/>
      <c r="U197" s="18"/>
      <c r="W197" s="17"/>
      <c r="X197" s="4"/>
      <c r="Y197" s="18"/>
      <c r="AA197" s="17"/>
      <c r="AB197" s="4"/>
      <c r="AC197" s="18"/>
    </row>
    <row r="198" spans="1:29" x14ac:dyDescent="0.25">
      <c r="A198" s="3"/>
      <c r="B198" s="2" t="s">
        <v>115</v>
      </c>
      <c r="D198" s="1">
        <v>355</v>
      </c>
      <c r="E198" s="1">
        <v>150</v>
      </c>
      <c r="G198" s="17">
        <f>+$D198*0.31*0.1</f>
        <v>11.005000000000001</v>
      </c>
      <c r="H198" s="4">
        <f>+$D198*0.31*0.2</f>
        <v>22.01</v>
      </c>
      <c r="I198" s="18">
        <f>+$D198*0.31*0.3</f>
        <v>33.015000000000001</v>
      </c>
      <c r="J198" s="2"/>
      <c r="K198" s="17">
        <f>+$D198*0.85*0.1</f>
        <v>30.175000000000001</v>
      </c>
      <c r="L198" s="4">
        <f>+$D198*0.85*0.2</f>
        <v>60.35</v>
      </c>
      <c r="M198" s="18">
        <f>+$D198*0.85*0.3</f>
        <v>90.524999999999991</v>
      </c>
      <c r="O198" s="17">
        <f>+$D198*0.85*0.1</f>
        <v>30.175000000000001</v>
      </c>
      <c r="P198" s="4">
        <f t="shared" ref="P198:Q198" si="93">+$D198*0.85*0.1</f>
        <v>30.175000000000001</v>
      </c>
      <c r="Q198" s="18">
        <f t="shared" si="93"/>
        <v>30.175000000000001</v>
      </c>
      <c r="S198" s="17">
        <f t="shared" si="29"/>
        <v>28.755000000000003</v>
      </c>
      <c r="T198" s="4">
        <f t="shared" si="30"/>
        <v>57.510000000000005</v>
      </c>
      <c r="U198" s="18">
        <f t="shared" si="31"/>
        <v>86.265000000000001</v>
      </c>
      <c r="W198" s="17">
        <f t="shared" si="32"/>
        <v>31.950000000000003</v>
      </c>
      <c r="X198" s="4">
        <f t="shared" si="33"/>
        <v>63.900000000000006</v>
      </c>
      <c r="Y198" s="18">
        <f t="shared" si="34"/>
        <v>95.85</v>
      </c>
      <c r="AA198" s="17">
        <f>+$D198*0.31*1.75*0.1</f>
        <v>19.258750000000003</v>
      </c>
      <c r="AB198" s="4">
        <f>+$D198*0.31*1.75*0.2</f>
        <v>38.517500000000005</v>
      </c>
      <c r="AC198" s="18">
        <f>+$D198*0.31*1.75*0.3</f>
        <v>57.776249999999997</v>
      </c>
    </row>
    <row r="199" spans="1:29" x14ac:dyDescent="0.25">
      <c r="G199" s="14"/>
      <c r="H199" s="15"/>
      <c r="I199" s="16"/>
      <c r="K199" s="14"/>
      <c r="L199" s="15"/>
      <c r="M199" s="16"/>
      <c r="O199" s="14"/>
      <c r="P199" s="15"/>
      <c r="Q199" s="16"/>
      <c r="S199" s="14"/>
      <c r="T199" s="15"/>
      <c r="U199" s="16"/>
      <c r="W199" s="14"/>
      <c r="X199" s="15"/>
      <c r="Y199" s="16"/>
      <c r="AA199" s="14"/>
      <c r="AB199" s="15"/>
      <c r="AC199" s="16"/>
    </row>
    <row r="200" spans="1:29" x14ac:dyDescent="0.25">
      <c r="A200" s="3">
        <v>97110</v>
      </c>
      <c r="B200" s="2" t="s">
        <v>44</v>
      </c>
      <c r="C200" s="19"/>
      <c r="D200" s="19">
        <v>141</v>
      </c>
      <c r="E200" s="22">
        <v>60</v>
      </c>
      <c r="F200" s="22"/>
      <c r="G200" s="17">
        <f>+$D200*0.31*0.1</f>
        <v>4.3710000000000004</v>
      </c>
      <c r="H200" s="4">
        <f>+$D200*0.31*0.2</f>
        <v>8.7420000000000009</v>
      </c>
      <c r="I200" s="18">
        <f>+$D200*0.31*0.3</f>
        <v>13.113</v>
      </c>
      <c r="J200" s="2"/>
      <c r="K200" s="17">
        <f>+$D200*0.85*0.1</f>
        <v>11.984999999999999</v>
      </c>
      <c r="L200" s="4">
        <f>+$D200*0.85*0.2</f>
        <v>23.97</v>
      </c>
      <c r="M200" s="18">
        <f>+$D200*0.85*0.3</f>
        <v>35.954999999999998</v>
      </c>
      <c r="O200" s="17">
        <f>+$D200*0.85*0.1</f>
        <v>11.984999999999999</v>
      </c>
      <c r="P200" s="4">
        <f>+$D200*0.85*0.1</f>
        <v>11.984999999999999</v>
      </c>
      <c r="Q200" s="18">
        <f>+$D200*0.85*0.1</f>
        <v>11.984999999999999</v>
      </c>
      <c r="S200" s="17">
        <f>+$D200*0.81*0.1</f>
        <v>11.421000000000001</v>
      </c>
      <c r="T200" s="4">
        <f>+$D200*0.81*0.2</f>
        <v>22.842000000000002</v>
      </c>
      <c r="U200" s="18">
        <f>+$D200*0.81*0.3</f>
        <v>34.262999999999998</v>
      </c>
      <c r="W200" s="17">
        <f>+$D200*0.9*0.1</f>
        <v>12.690000000000001</v>
      </c>
      <c r="X200" s="4">
        <f>+$D200*0.9*0.2</f>
        <v>25.380000000000003</v>
      </c>
      <c r="Y200" s="18">
        <f>+$D200*0.9*0.3</f>
        <v>38.07</v>
      </c>
      <c r="AA200" s="17">
        <f t="shared" ref="AA200:AA208" si="94">+$D200*0.31*1.75*0.1</f>
        <v>7.6492500000000012</v>
      </c>
      <c r="AB200" s="4">
        <f t="shared" ref="AB200:AB208" si="95">+$D200*0.31*1.75*0.2</f>
        <v>15.298500000000002</v>
      </c>
      <c r="AC200" s="18">
        <f t="shared" ref="AC200:AC208" si="96">+$D200*0.31*1.75*0.3</f>
        <v>22.947750000000003</v>
      </c>
    </row>
    <row r="201" spans="1:29" x14ac:dyDescent="0.25">
      <c r="A201" s="3"/>
      <c r="B201" s="2" t="s">
        <v>39</v>
      </c>
      <c r="C201" s="19"/>
      <c r="D201" s="19">
        <v>69</v>
      </c>
      <c r="E201" s="22">
        <v>30</v>
      </c>
      <c r="F201" s="22"/>
      <c r="G201" s="17">
        <f t="shared" ref="G201:G208" si="97">+$D201*0.31*0.1</f>
        <v>2.1390000000000002</v>
      </c>
      <c r="H201" s="4">
        <f t="shared" ref="H201:H208" si="98">+$D201*0.31*0.2</f>
        <v>4.2780000000000005</v>
      </c>
      <c r="I201" s="18">
        <f t="shared" ref="I201:I208" si="99">+$D201*0.31*0.3</f>
        <v>6.4169999999999998</v>
      </c>
      <c r="J201" s="2"/>
      <c r="K201" s="17">
        <f t="shared" ref="K201:K208" si="100">+$D201*0.85*0.1</f>
        <v>5.8650000000000002</v>
      </c>
      <c r="L201" s="4">
        <f t="shared" ref="L201:L208" si="101">+$D201*0.85*0.2</f>
        <v>11.73</v>
      </c>
      <c r="M201" s="18">
        <f t="shared" ref="M201:M208" si="102">+$D201*0.85*0.3</f>
        <v>17.594999999999999</v>
      </c>
      <c r="O201" s="17">
        <f t="shared" ref="O201:Q208" si="103">+$D201*0.85*0.1</f>
        <v>5.8650000000000002</v>
      </c>
      <c r="P201" s="4">
        <f t="shared" si="103"/>
        <v>5.8650000000000002</v>
      </c>
      <c r="Q201" s="18">
        <f t="shared" si="103"/>
        <v>5.8650000000000002</v>
      </c>
      <c r="S201" s="17">
        <f t="shared" si="29"/>
        <v>5.5890000000000004</v>
      </c>
      <c r="T201" s="4">
        <f t="shared" si="30"/>
        <v>11.178000000000001</v>
      </c>
      <c r="U201" s="18">
        <f t="shared" si="31"/>
        <v>16.766999999999999</v>
      </c>
      <c r="W201" s="17">
        <f t="shared" si="32"/>
        <v>6.2100000000000009</v>
      </c>
      <c r="X201" s="4">
        <f t="shared" si="33"/>
        <v>12.420000000000002</v>
      </c>
      <c r="Y201" s="18">
        <f t="shared" si="34"/>
        <v>18.63</v>
      </c>
      <c r="AA201" s="17">
        <f t="shared" si="94"/>
        <v>3.7432500000000006</v>
      </c>
      <c r="AB201" s="4">
        <f t="shared" si="95"/>
        <v>7.4865000000000013</v>
      </c>
      <c r="AC201" s="18">
        <f t="shared" si="96"/>
        <v>11.229750000000001</v>
      </c>
    </row>
    <row r="202" spans="1:29" x14ac:dyDescent="0.25">
      <c r="A202" s="3"/>
      <c r="B202" s="2" t="s">
        <v>40</v>
      </c>
      <c r="C202" s="19"/>
      <c r="D202" s="19">
        <v>137</v>
      </c>
      <c r="E202" s="22">
        <v>55</v>
      </c>
      <c r="F202" s="22"/>
      <c r="G202" s="17">
        <f t="shared" si="97"/>
        <v>4.2469999999999999</v>
      </c>
      <c r="H202" s="4">
        <f t="shared" si="98"/>
        <v>8.4939999999999998</v>
      </c>
      <c r="I202" s="18">
        <f t="shared" si="99"/>
        <v>12.741</v>
      </c>
      <c r="J202" s="2"/>
      <c r="K202" s="17">
        <f t="shared" si="100"/>
        <v>11.645000000000001</v>
      </c>
      <c r="L202" s="4">
        <f t="shared" si="101"/>
        <v>23.290000000000003</v>
      </c>
      <c r="M202" s="18">
        <f t="shared" si="102"/>
        <v>34.935000000000002</v>
      </c>
      <c r="O202" s="17">
        <f t="shared" si="103"/>
        <v>11.645000000000001</v>
      </c>
      <c r="P202" s="4">
        <f t="shared" si="103"/>
        <v>11.645000000000001</v>
      </c>
      <c r="Q202" s="18">
        <f t="shared" si="103"/>
        <v>11.645000000000001</v>
      </c>
      <c r="S202" s="17">
        <f t="shared" si="29"/>
        <v>11.097000000000001</v>
      </c>
      <c r="T202" s="4">
        <f t="shared" si="30"/>
        <v>22.194000000000003</v>
      </c>
      <c r="U202" s="18">
        <f t="shared" si="31"/>
        <v>33.291000000000004</v>
      </c>
      <c r="W202" s="17">
        <f t="shared" si="32"/>
        <v>12.33</v>
      </c>
      <c r="X202" s="4">
        <f t="shared" si="33"/>
        <v>24.66</v>
      </c>
      <c r="Y202" s="18">
        <f t="shared" si="34"/>
        <v>36.989999999999995</v>
      </c>
      <c r="AA202" s="17">
        <f t="shared" si="94"/>
        <v>7.4322499999999998</v>
      </c>
      <c r="AB202" s="4">
        <f t="shared" si="95"/>
        <v>14.8645</v>
      </c>
      <c r="AC202" s="18">
        <f t="shared" si="96"/>
        <v>22.296749999999996</v>
      </c>
    </row>
    <row r="203" spans="1:29" x14ac:dyDescent="0.25">
      <c r="A203" s="3"/>
      <c r="B203" s="2" t="s">
        <v>41</v>
      </c>
      <c r="C203" s="19"/>
      <c r="D203" s="19">
        <v>413</v>
      </c>
      <c r="E203" s="22">
        <v>165</v>
      </c>
      <c r="F203" s="22"/>
      <c r="G203" s="17">
        <f t="shared" si="97"/>
        <v>12.803000000000001</v>
      </c>
      <c r="H203" s="4">
        <f t="shared" si="98"/>
        <v>25.606000000000002</v>
      </c>
      <c r="I203" s="18">
        <f t="shared" si="99"/>
        <v>38.408999999999999</v>
      </c>
      <c r="J203" s="2"/>
      <c r="K203" s="17">
        <f t="shared" si="100"/>
        <v>35.105000000000004</v>
      </c>
      <c r="L203" s="4">
        <f t="shared" si="101"/>
        <v>70.210000000000008</v>
      </c>
      <c r="M203" s="18">
        <f t="shared" si="102"/>
        <v>105.315</v>
      </c>
      <c r="O203" s="17">
        <f t="shared" si="103"/>
        <v>35.105000000000004</v>
      </c>
      <c r="P203" s="4">
        <f t="shared" si="103"/>
        <v>35.105000000000004</v>
      </c>
      <c r="Q203" s="18">
        <f t="shared" si="103"/>
        <v>35.105000000000004</v>
      </c>
      <c r="S203" s="17">
        <f t="shared" si="29"/>
        <v>33.453000000000003</v>
      </c>
      <c r="T203" s="4">
        <f t="shared" si="30"/>
        <v>66.906000000000006</v>
      </c>
      <c r="U203" s="18">
        <f t="shared" si="31"/>
        <v>100.35900000000001</v>
      </c>
      <c r="W203" s="17">
        <f t="shared" si="32"/>
        <v>37.17</v>
      </c>
      <c r="X203" s="4">
        <f t="shared" si="33"/>
        <v>74.34</v>
      </c>
      <c r="Y203" s="18">
        <f t="shared" si="34"/>
        <v>111.50999999999999</v>
      </c>
      <c r="AA203" s="17">
        <f t="shared" si="94"/>
        <v>22.405250000000002</v>
      </c>
      <c r="AB203" s="4">
        <f t="shared" si="95"/>
        <v>44.810500000000005</v>
      </c>
      <c r="AC203" s="18">
        <f t="shared" si="96"/>
        <v>67.21575</v>
      </c>
    </row>
    <row r="204" spans="1:29" x14ac:dyDescent="0.25">
      <c r="A204" s="3"/>
      <c r="B204" s="2" t="s">
        <v>42</v>
      </c>
      <c r="C204" s="19"/>
      <c r="D204" s="19">
        <v>210</v>
      </c>
      <c r="E204" s="22">
        <v>90</v>
      </c>
      <c r="F204" s="22"/>
      <c r="G204" s="17">
        <f t="shared" si="97"/>
        <v>6.51</v>
      </c>
      <c r="H204" s="4">
        <f t="shared" si="98"/>
        <v>13.02</v>
      </c>
      <c r="I204" s="18">
        <f t="shared" si="99"/>
        <v>19.529999999999998</v>
      </c>
      <c r="J204" s="2"/>
      <c r="K204" s="17">
        <f t="shared" si="100"/>
        <v>17.850000000000001</v>
      </c>
      <c r="L204" s="4">
        <f t="shared" si="101"/>
        <v>35.700000000000003</v>
      </c>
      <c r="M204" s="18">
        <f t="shared" si="102"/>
        <v>53.55</v>
      </c>
      <c r="O204" s="17">
        <f t="shared" si="103"/>
        <v>17.850000000000001</v>
      </c>
      <c r="P204" s="4">
        <f t="shared" si="103"/>
        <v>17.850000000000001</v>
      </c>
      <c r="Q204" s="18">
        <f t="shared" si="103"/>
        <v>17.850000000000001</v>
      </c>
      <c r="S204" s="17">
        <f t="shared" si="29"/>
        <v>17.010000000000002</v>
      </c>
      <c r="T204" s="4">
        <f t="shared" si="30"/>
        <v>34.020000000000003</v>
      </c>
      <c r="U204" s="18">
        <f t="shared" si="31"/>
        <v>51.030000000000008</v>
      </c>
      <c r="W204" s="17">
        <f t="shared" si="32"/>
        <v>18.900000000000002</v>
      </c>
      <c r="X204" s="4">
        <f t="shared" si="33"/>
        <v>37.800000000000004</v>
      </c>
      <c r="Y204" s="18">
        <f t="shared" si="34"/>
        <v>56.699999999999996</v>
      </c>
      <c r="AA204" s="17">
        <f t="shared" si="94"/>
        <v>11.392499999999998</v>
      </c>
      <c r="AB204" s="4">
        <f t="shared" si="95"/>
        <v>22.784999999999997</v>
      </c>
      <c r="AC204" s="18">
        <f t="shared" si="96"/>
        <v>34.177499999999995</v>
      </c>
    </row>
    <row r="205" spans="1:29" x14ac:dyDescent="0.25">
      <c r="A205" s="3"/>
      <c r="B205" s="2" t="s">
        <v>43</v>
      </c>
      <c r="C205" s="19"/>
      <c r="D205" s="19">
        <v>308</v>
      </c>
      <c r="E205" s="22">
        <v>125</v>
      </c>
      <c r="F205" s="22"/>
      <c r="G205" s="17">
        <f t="shared" si="97"/>
        <v>9.548</v>
      </c>
      <c r="H205" s="4">
        <f t="shared" si="98"/>
        <v>19.096</v>
      </c>
      <c r="I205" s="18">
        <f t="shared" si="99"/>
        <v>28.644000000000002</v>
      </c>
      <c r="J205" s="2"/>
      <c r="K205" s="17">
        <f t="shared" si="100"/>
        <v>26.180000000000003</v>
      </c>
      <c r="L205" s="4">
        <f t="shared" si="101"/>
        <v>52.360000000000007</v>
      </c>
      <c r="M205" s="18">
        <f t="shared" si="102"/>
        <v>78.540000000000006</v>
      </c>
      <c r="O205" s="17">
        <f t="shared" si="103"/>
        <v>26.180000000000003</v>
      </c>
      <c r="P205" s="4">
        <f t="shared" si="103"/>
        <v>26.180000000000003</v>
      </c>
      <c r="Q205" s="18">
        <f t="shared" si="103"/>
        <v>26.180000000000003</v>
      </c>
      <c r="S205" s="17">
        <f t="shared" si="29"/>
        <v>24.948000000000004</v>
      </c>
      <c r="T205" s="4">
        <f t="shared" si="30"/>
        <v>49.896000000000008</v>
      </c>
      <c r="U205" s="18">
        <f t="shared" si="31"/>
        <v>74.844000000000008</v>
      </c>
      <c r="W205" s="17">
        <f t="shared" si="32"/>
        <v>27.72</v>
      </c>
      <c r="X205" s="4">
        <f t="shared" si="33"/>
        <v>55.44</v>
      </c>
      <c r="Y205" s="18">
        <f t="shared" si="34"/>
        <v>83.16</v>
      </c>
      <c r="AA205" s="17">
        <f t="shared" si="94"/>
        <v>16.709</v>
      </c>
      <c r="AB205" s="4">
        <f t="shared" si="95"/>
        <v>33.417999999999999</v>
      </c>
      <c r="AC205" s="18">
        <f t="shared" si="96"/>
        <v>50.127000000000002</v>
      </c>
    </row>
    <row r="206" spans="1:29" x14ac:dyDescent="0.25">
      <c r="A206" s="3"/>
      <c r="B206" s="36" t="s">
        <v>215</v>
      </c>
      <c r="C206" s="25"/>
      <c r="D206" s="25">
        <v>112</v>
      </c>
      <c r="E206" s="22">
        <v>50</v>
      </c>
      <c r="F206" s="22"/>
      <c r="G206" s="17">
        <f t="shared" si="97"/>
        <v>3.472</v>
      </c>
      <c r="H206" s="4">
        <f t="shared" si="98"/>
        <v>6.944</v>
      </c>
      <c r="I206" s="18">
        <f t="shared" si="99"/>
        <v>10.415999999999999</v>
      </c>
      <c r="J206" s="2"/>
      <c r="K206" s="17">
        <f t="shared" si="100"/>
        <v>9.5200000000000014</v>
      </c>
      <c r="L206" s="4">
        <f t="shared" si="101"/>
        <v>19.040000000000003</v>
      </c>
      <c r="M206" s="18">
        <f t="shared" si="102"/>
        <v>28.56</v>
      </c>
      <c r="O206" s="17">
        <f t="shared" si="103"/>
        <v>9.5200000000000014</v>
      </c>
      <c r="P206" s="4">
        <f t="shared" si="103"/>
        <v>9.5200000000000014</v>
      </c>
      <c r="Q206" s="18">
        <f t="shared" si="103"/>
        <v>9.5200000000000014</v>
      </c>
      <c r="S206" s="17">
        <f t="shared" si="29"/>
        <v>9.072000000000001</v>
      </c>
      <c r="T206" s="4">
        <f t="shared" si="30"/>
        <v>18.144000000000002</v>
      </c>
      <c r="U206" s="18">
        <f t="shared" si="31"/>
        <v>27.215999999999998</v>
      </c>
      <c r="W206" s="17">
        <f t="shared" si="32"/>
        <v>10.08</v>
      </c>
      <c r="X206" s="4">
        <f t="shared" si="33"/>
        <v>20.16</v>
      </c>
      <c r="Y206" s="18">
        <f t="shared" si="34"/>
        <v>30.24</v>
      </c>
      <c r="AA206" s="17">
        <f t="shared" si="94"/>
        <v>6.0760000000000005</v>
      </c>
      <c r="AB206" s="4">
        <f t="shared" si="95"/>
        <v>12.152000000000001</v>
      </c>
      <c r="AC206" s="18">
        <f t="shared" si="96"/>
        <v>18.227999999999998</v>
      </c>
    </row>
    <row r="207" spans="1:29" x14ac:dyDescent="0.25">
      <c r="A207" s="3"/>
      <c r="B207" s="36" t="s">
        <v>217</v>
      </c>
      <c r="C207" s="25"/>
      <c r="D207" s="25">
        <v>129.125</v>
      </c>
      <c r="E207" s="22">
        <v>50</v>
      </c>
      <c r="F207" s="22"/>
      <c r="G207" s="17">
        <f t="shared" si="97"/>
        <v>4.0028750000000004</v>
      </c>
      <c r="H207" s="4">
        <f t="shared" si="98"/>
        <v>8.0057500000000008</v>
      </c>
      <c r="I207" s="18">
        <f t="shared" si="99"/>
        <v>12.008625</v>
      </c>
      <c r="J207" s="2"/>
      <c r="K207" s="17">
        <f t="shared" si="100"/>
        <v>10.975625000000001</v>
      </c>
      <c r="L207" s="4">
        <f t="shared" si="101"/>
        <v>21.951250000000002</v>
      </c>
      <c r="M207" s="18">
        <f t="shared" si="102"/>
        <v>32.926874999999995</v>
      </c>
      <c r="O207" s="17">
        <f t="shared" si="103"/>
        <v>10.975625000000001</v>
      </c>
      <c r="P207" s="4">
        <f t="shared" si="103"/>
        <v>10.975625000000001</v>
      </c>
      <c r="Q207" s="18">
        <f t="shared" si="103"/>
        <v>10.975625000000001</v>
      </c>
      <c r="S207" s="17">
        <f t="shared" si="29"/>
        <v>10.459125</v>
      </c>
      <c r="T207" s="4">
        <f t="shared" si="30"/>
        <v>20.91825</v>
      </c>
      <c r="U207" s="18">
        <f t="shared" si="31"/>
        <v>31.377375000000001</v>
      </c>
      <c r="W207" s="17">
        <f t="shared" si="32"/>
        <v>11.621250000000002</v>
      </c>
      <c r="X207" s="4">
        <f t="shared" si="33"/>
        <v>23.242500000000003</v>
      </c>
      <c r="Y207" s="18">
        <f t="shared" si="34"/>
        <v>34.863750000000003</v>
      </c>
      <c r="AA207" s="17">
        <f t="shared" si="94"/>
        <v>7.0050312500000009</v>
      </c>
      <c r="AB207" s="4">
        <f t="shared" si="95"/>
        <v>14.010062500000002</v>
      </c>
      <c r="AC207" s="18">
        <f t="shared" si="96"/>
        <v>21.015093750000002</v>
      </c>
    </row>
    <row r="208" spans="1:29" x14ac:dyDescent="0.25">
      <c r="A208" s="3"/>
      <c r="B208" s="36" t="s">
        <v>216</v>
      </c>
      <c r="C208" s="25"/>
      <c r="D208" s="25">
        <v>89</v>
      </c>
      <c r="E208" s="22">
        <v>50</v>
      </c>
      <c r="F208" s="22"/>
      <c r="G208" s="17">
        <f t="shared" si="97"/>
        <v>2.7590000000000003</v>
      </c>
      <c r="H208" s="4">
        <f t="shared" si="98"/>
        <v>5.5180000000000007</v>
      </c>
      <c r="I208" s="18">
        <f t="shared" si="99"/>
        <v>8.2769999999999992</v>
      </c>
      <c r="J208" s="2"/>
      <c r="K208" s="17">
        <f t="shared" si="100"/>
        <v>7.5649999999999995</v>
      </c>
      <c r="L208" s="4">
        <f t="shared" si="101"/>
        <v>15.129999999999999</v>
      </c>
      <c r="M208" s="18">
        <f t="shared" si="102"/>
        <v>22.694999999999997</v>
      </c>
      <c r="O208" s="17">
        <f t="shared" si="103"/>
        <v>7.5649999999999995</v>
      </c>
      <c r="P208" s="4">
        <f t="shared" si="103"/>
        <v>7.5649999999999995</v>
      </c>
      <c r="Q208" s="18">
        <f t="shared" si="103"/>
        <v>7.5649999999999995</v>
      </c>
      <c r="S208" s="17">
        <f t="shared" si="29"/>
        <v>7.2090000000000005</v>
      </c>
      <c r="T208" s="4">
        <f t="shared" si="30"/>
        <v>14.418000000000001</v>
      </c>
      <c r="U208" s="18">
        <f t="shared" si="31"/>
        <v>21.626999999999999</v>
      </c>
      <c r="W208" s="17">
        <f t="shared" si="32"/>
        <v>8.0100000000000016</v>
      </c>
      <c r="X208" s="4">
        <f t="shared" si="33"/>
        <v>16.020000000000003</v>
      </c>
      <c r="Y208" s="18">
        <f t="shared" si="34"/>
        <v>24.03</v>
      </c>
      <c r="AA208" s="17">
        <f t="shared" si="94"/>
        <v>4.8282500000000006</v>
      </c>
      <c r="AB208" s="4">
        <f t="shared" si="95"/>
        <v>9.6565000000000012</v>
      </c>
      <c r="AC208" s="18">
        <f t="shared" si="96"/>
        <v>14.484749999999998</v>
      </c>
    </row>
    <row r="209" spans="1:29" x14ac:dyDescent="0.25">
      <c r="G209" s="14"/>
      <c r="H209" s="15"/>
      <c r="I209" s="16"/>
      <c r="K209" s="14"/>
      <c r="L209" s="15"/>
      <c r="M209" s="16"/>
      <c r="O209" s="14"/>
      <c r="P209" s="15"/>
      <c r="Q209" s="16"/>
      <c r="S209" s="14"/>
      <c r="T209" s="15"/>
      <c r="U209" s="16"/>
      <c r="W209" s="14"/>
      <c r="X209" s="15"/>
      <c r="Y209" s="16"/>
      <c r="AA209" s="14"/>
      <c r="AB209" s="15"/>
      <c r="AC209" s="16"/>
    </row>
    <row r="210" spans="1:29" x14ac:dyDescent="0.25">
      <c r="A210" s="3">
        <v>85027</v>
      </c>
      <c r="B210" s="2" t="s">
        <v>47</v>
      </c>
      <c r="D210" s="2">
        <v>95</v>
      </c>
      <c r="E210" s="22">
        <v>50</v>
      </c>
      <c r="F210" s="22"/>
      <c r="G210" s="17">
        <f t="shared" ref="G210:G218" si="104">+$D210*0.31*0.1</f>
        <v>2.9450000000000003</v>
      </c>
      <c r="H210" s="4">
        <f t="shared" ref="H210:H218" si="105">+$D210*0.31*0.2</f>
        <v>5.8900000000000006</v>
      </c>
      <c r="I210" s="18">
        <f t="shared" ref="I210:I218" si="106">+$D210*0.31*0.3</f>
        <v>8.8349999999999991</v>
      </c>
      <c r="J210" s="2"/>
      <c r="K210" s="17">
        <f t="shared" ref="K210:K218" si="107">+$D210*0.85*0.1</f>
        <v>8.0750000000000011</v>
      </c>
      <c r="L210" s="4">
        <f t="shared" ref="L210:L218" si="108">+$D210*0.85*0.2</f>
        <v>16.150000000000002</v>
      </c>
      <c r="M210" s="18">
        <f t="shared" ref="M210:M218" si="109">+$D210*0.85*0.3</f>
        <v>24.224999999999998</v>
      </c>
      <c r="O210" s="17">
        <f t="shared" ref="O210:Q218" si="110">+$D210*0.85*0.1</f>
        <v>8.0750000000000011</v>
      </c>
      <c r="P210" s="4">
        <f t="shared" si="110"/>
        <v>8.0750000000000011</v>
      </c>
      <c r="Q210" s="18">
        <f t="shared" si="110"/>
        <v>8.0750000000000011</v>
      </c>
      <c r="S210" s="17">
        <f t="shared" ref="S210:S218" si="111">+$D210*0.81*0.1</f>
        <v>7.6950000000000003</v>
      </c>
      <c r="T210" s="4">
        <f t="shared" ref="T210:T218" si="112">+$D210*0.81*0.2</f>
        <v>15.39</v>
      </c>
      <c r="U210" s="18">
        <f t="shared" ref="U210:U218" si="113">+$D210*0.81*0.3</f>
        <v>23.085000000000001</v>
      </c>
      <c r="W210" s="17">
        <f t="shared" ref="W210:W218" si="114">+$D210*0.9*0.1</f>
        <v>8.5500000000000007</v>
      </c>
      <c r="X210" s="4">
        <f t="shared" ref="X210:X218" si="115">+$D210*0.9*0.2</f>
        <v>17.100000000000001</v>
      </c>
      <c r="Y210" s="18">
        <f t="shared" ref="Y210:Y218" si="116">+$D210*0.9*0.3</f>
        <v>25.65</v>
      </c>
      <c r="AA210" s="17">
        <f t="shared" ref="AA210:AA273" si="117">+$D210*0.31*1.75*0.1</f>
        <v>5.1537500000000005</v>
      </c>
      <c r="AB210" s="4">
        <f t="shared" ref="AB210:AB273" si="118">+$D210*0.31*1.75*0.2</f>
        <v>10.307500000000001</v>
      </c>
      <c r="AC210" s="18">
        <f t="shared" ref="AC210:AC273" si="119">+$D210*0.31*1.75*0.3</f>
        <v>15.46125</v>
      </c>
    </row>
    <row r="211" spans="1:29" x14ac:dyDescent="0.25">
      <c r="A211" s="3">
        <v>85025</v>
      </c>
      <c r="B211" s="2" t="s">
        <v>48</v>
      </c>
      <c r="D211" s="2">
        <v>67</v>
      </c>
      <c r="E211" s="22">
        <v>50</v>
      </c>
      <c r="F211" s="22"/>
      <c r="G211" s="17">
        <f t="shared" si="104"/>
        <v>2.077</v>
      </c>
      <c r="H211" s="4">
        <f t="shared" si="105"/>
        <v>4.1539999999999999</v>
      </c>
      <c r="I211" s="18">
        <f t="shared" si="106"/>
        <v>6.2309999999999999</v>
      </c>
      <c r="J211" s="2"/>
      <c r="K211" s="17">
        <f t="shared" si="107"/>
        <v>5.6950000000000003</v>
      </c>
      <c r="L211" s="4">
        <f t="shared" si="108"/>
        <v>11.39</v>
      </c>
      <c r="M211" s="18">
        <f t="shared" si="109"/>
        <v>17.084999999999997</v>
      </c>
      <c r="O211" s="17">
        <f t="shared" si="110"/>
        <v>5.6950000000000003</v>
      </c>
      <c r="P211" s="4">
        <f t="shared" si="110"/>
        <v>5.6950000000000003</v>
      </c>
      <c r="Q211" s="18">
        <f t="shared" si="110"/>
        <v>5.6950000000000003</v>
      </c>
      <c r="S211" s="17">
        <f t="shared" si="111"/>
        <v>5.4270000000000005</v>
      </c>
      <c r="T211" s="4">
        <f t="shared" si="112"/>
        <v>10.854000000000001</v>
      </c>
      <c r="U211" s="18">
        <f t="shared" si="113"/>
        <v>16.280999999999999</v>
      </c>
      <c r="W211" s="17">
        <f t="shared" si="114"/>
        <v>6.0300000000000011</v>
      </c>
      <c r="X211" s="4">
        <f t="shared" si="115"/>
        <v>12.060000000000002</v>
      </c>
      <c r="Y211" s="18">
        <f t="shared" si="116"/>
        <v>18.09</v>
      </c>
      <c r="AA211" s="17">
        <f t="shared" si="117"/>
        <v>3.6347499999999999</v>
      </c>
      <c r="AB211" s="4">
        <f t="shared" si="118"/>
        <v>7.2694999999999999</v>
      </c>
      <c r="AC211" s="18">
        <f t="shared" si="119"/>
        <v>10.904249999999999</v>
      </c>
    </row>
    <row r="212" spans="1:29" x14ac:dyDescent="0.25">
      <c r="A212" s="3">
        <v>84443</v>
      </c>
      <c r="B212" s="2" t="s">
        <v>51</v>
      </c>
      <c r="D212" s="2">
        <v>245</v>
      </c>
      <c r="E212" s="22">
        <v>67</v>
      </c>
      <c r="F212" s="22"/>
      <c r="G212" s="17">
        <f t="shared" si="104"/>
        <v>7.5950000000000006</v>
      </c>
      <c r="H212" s="4">
        <f t="shared" si="105"/>
        <v>15.190000000000001</v>
      </c>
      <c r="I212" s="18">
        <f t="shared" si="106"/>
        <v>22.785</v>
      </c>
      <c r="J212" s="2"/>
      <c r="K212" s="17">
        <f t="shared" si="107"/>
        <v>20.825000000000003</v>
      </c>
      <c r="L212" s="4">
        <f t="shared" si="108"/>
        <v>41.650000000000006</v>
      </c>
      <c r="M212" s="18">
        <f t="shared" si="109"/>
        <v>62.474999999999994</v>
      </c>
      <c r="O212" s="17">
        <f t="shared" si="110"/>
        <v>20.825000000000003</v>
      </c>
      <c r="P212" s="4">
        <f t="shared" si="110"/>
        <v>20.825000000000003</v>
      </c>
      <c r="Q212" s="18">
        <f t="shared" si="110"/>
        <v>20.825000000000003</v>
      </c>
      <c r="S212" s="17">
        <f t="shared" si="111"/>
        <v>19.845000000000002</v>
      </c>
      <c r="T212" s="4">
        <f t="shared" si="112"/>
        <v>39.690000000000005</v>
      </c>
      <c r="U212" s="18">
        <f t="shared" si="113"/>
        <v>59.535000000000004</v>
      </c>
      <c r="W212" s="17">
        <f t="shared" si="114"/>
        <v>22.05</v>
      </c>
      <c r="X212" s="4">
        <f t="shared" si="115"/>
        <v>44.1</v>
      </c>
      <c r="Y212" s="18">
        <f t="shared" si="116"/>
        <v>66.149999999999991</v>
      </c>
      <c r="AA212" s="17">
        <f t="shared" si="117"/>
        <v>13.29125</v>
      </c>
      <c r="AB212" s="4">
        <f t="shared" si="118"/>
        <v>26.5825</v>
      </c>
      <c r="AC212" s="18">
        <f t="shared" si="119"/>
        <v>39.873749999999994</v>
      </c>
    </row>
    <row r="213" spans="1:29" x14ac:dyDescent="0.25">
      <c r="A213" s="1">
        <v>84153</v>
      </c>
      <c r="B213" s="2" t="s">
        <v>55</v>
      </c>
      <c r="D213" s="2">
        <v>115</v>
      </c>
      <c r="E213" s="2">
        <v>50</v>
      </c>
      <c r="F213" s="2"/>
      <c r="G213" s="17">
        <f t="shared" si="104"/>
        <v>3.5649999999999999</v>
      </c>
      <c r="H213" s="4">
        <f t="shared" si="105"/>
        <v>7.13</v>
      </c>
      <c r="I213" s="18">
        <f t="shared" si="106"/>
        <v>10.694999999999999</v>
      </c>
      <c r="J213" s="2"/>
      <c r="K213" s="17">
        <f t="shared" si="107"/>
        <v>9.7750000000000004</v>
      </c>
      <c r="L213" s="4">
        <f t="shared" si="108"/>
        <v>19.55</v>
      </c>
      <c r="M213" s="18">
        <f t="shared" si="109"/>
        <v>29.324999999999999</v>
      </c>
      <c r="O213" s="17">
        <f t="shared" si="110"/>
        <v>9.7750000000000004</v>
      </c>
      <c r="P213" s="4">
        <f t="shared" si="110"/>
        <v>9.7750000000000004</v>
      </c>
      <c r="Q213" s="18">
        <f t="shared" si="110"/>
        <v>9.7750000000000004</v>
      </c>
      <c r="S213" s="17">
        <f t="shared" si="111"/>
        <v>9.3150000000000013</v>
      </c>
      <c r="T213" s="4">
        <f t="shared" si="112"/>
        <v>18.630000000000003</v>
      </c>
      <c r="U213" s="18">
        <f t="shared" si="113"/>
        <v>27.945</v>
      </c>
      <c r="W213" s="17">
        <f t="shared" si="114"/>
        <v>10.350000000000001</v>
      </c>
      <c r="X213" s="4">
        <f t="shared" si="115"/>
        <v>20.700000000000003</v>
      </c>
      <c r="Y213" s="18">
        <f t="shared" si="116"/>
        <v>31.049999999999997</v>
      </c>
      <c r="AA213" s="17">
        <f t="shared" si="117"/>
        <v>6.2387499999999996</v>
      </c>
      <c r="AB213" s="4">
        <f t="shared" si="118"/>
        <v>12.477499999999999</v>
      </c>
      <c r="AC213" s="18">
        <f t="shared" si="119"/>
        <v>18.716249999999999</v>
      </c>
    </row>
    <row r="214" spans="1:29" x14ac:dyDescent="0.25">
      <c r="A214" s="3">
        <v>81000</v>
      </c>
      <c r="B214" s="2" t="s">
        <v>52</v>
      </c>
      <c r="D214" s="2">
        <v>70</v>
      </c>
      <c r="E214" s="22">
        <v>39</v>
      </c>
      <c r="F214" s="22"/>
      <c r="G214" s="17">
        <f t="shared" si="104"/>
        <v>2.17</v>
      </c>
      <c r="H214" s="4">
        <f t="shared" si="105"/>
        <v>4.34</v>
      </c>
      <c r="I214" s="18">
        <f t="shared" si="106"/>
        <v>6.51</v>
      </c>
      <c r="J214" s="2"/>
      <c r="K214" s="17">
        <f t="shared" si="107"/>
        <v>5.95</v>
      </c>
      <c r="L214" s="4">
        <f t="shared" si="108"/>
        <v>11.9</v>
      </c>
      <c r="M214" s="18">
        <f t="shared" si="109"/>
        <v>17.849999999999998</v>
      </c>
      <c r="O214" s="17">
        <f t="shared" si="110"/>
        <v>5.95</v>
      </c>
      <c r="P214" s="4">
        <f t="shared" si="110"/>
        <v>5.95</v>
      </c>
      <c r="Q214" s="18">
        <f t="shared" si="110"/>
        <v>5.95</v>
      </c>
      <c r="S214" s="17">
        <f t="shared" si="111"/>
        <v>5.6700000000000008</v>
      </c>
      <c r="T214" s="4">
        <f t="shared" si="112"/>
        <v>11.340000000000002</v>
      </c>
      <c r="U214" s="18">
        <f t="shared" si="113"/>
        <v>17.010000000000002</v>
      </c>
      <c r="W214" s="17">
        <f t="shared" si="114"/>
        <v>6.3000000000000007</v>
      </c>
      <c r="X214" s="4">
        <f t="shared" si="115"/>
        <v>12.600000000000001</v>
      </c>
      <c r="Y214" s="18">
        <f t="shared" si="116"/>
        <v>18.899999999999999</v>
      </c>
      <c r="AA214" s="17">
        <f t="shared" si="117"/>
        <v>3.7975000000000003</v>
      </c>
      <c r="AB214" s="4">
        <f t="shared" si="118"/>
        <v>7.5950000000000006</v>
      </c>
      <c r="AC214" s="18">
        <f t="shared" si="119"/>
        <v>11.3925</v>
      </c>
    </row>
    <row r="215" spans="1:29" x14ac:dyDescent="0.25">
      <c r="A215" s="1">
        <v>80069</v>
      </c>
      <c r="B215" s="2" t="s">
        <v>54</v>
      </c>
      <c r="D215" s="2">
        <v>90</v>
      </c>
      <c r="E215" s="2">
        <v>40</v>
      </c>
      <c r="F215" s="2"/>
      <c r="G215" s="17">
        <f t="shared" si="104"/>
        <v>2.79</v>
      </c>
      <c r="H215" s="4">
        <f t="shared" si="105"/>
        <v>5.58</v>
      </c>
      <c r="I215" s="18">
        <f t="shared" si="106"/>
        <v>8.3699999999999992</v>
      </c>
      <c r="J215" s="2"/>
      <c r="K215" s="17">
        <f t="shared" si="107"/>
        <v>7.65</v>
      </c>
      <c r="L215" s="4">
        <f t="shared" si="108"/>
        <v>15.3</v>
      </c>
      <c r="M215" s="18">
        <f t="shared" si="109"/>
        <v>22.95</v>
      </c>
      <c r="O215" s="17">
        <f t="shared" si="110"/>
        <v>7.65</v>
      </c>
      <c r="P215" s="4">
        <f t="shared" si="110"/>
        <v>7.65</v>
      </c>
      <c r="Q215" s="18">
        <f t="shared" si="110"/>
        <v>7.65</v>
      </c>
      <c r="S215" s="17">
        <f t="shared" si="111"/>
        <v>7.2900000000000009</v>
      </c>
      <c r="T215" s="4">
        <f t="shared" si="112"/>
        <v>14.580000000000002</v>
      </c>
      <c r="U215" s="18">
        <f t="shared" si="113"/>
        <v>21.87</v>
      </c>
      <c r="W215" s="17">
        <f t="shared" si="114"/>
        <v>8.1</v>
      </c>
      <c r="X215" s="4">
        <f t="shared" si="115"/>
        <v>16.2</v>
      </c>
      <c r="Y215" s="18">
        <f t="shared" si="116"/>
        <v>24.3</v>
      </c>
      <c r="AA215" s="17">
        <f t="shared" si="117"/>
        <v>4.8825000000000003</v>
      </c>
      <c r="AB215" s="4">
        <f t="shared" si="118"/>
        <v>9.7650000000000006</v>
      </c>
      <c r="AC215" s="18">
        <f t="shared" si="119"/>
        <v>14.647499999999997</v>
      </c>
    </row>
    <row r="216" spans="1:29" x14ac:dyDescent="0.25">
      <c r="A216" s="1">
        <v>80061</v>
      </c>
      <c r="B216" s="2" t="s">
        <v>56</v>
      </c>
      <c r="D216" s="2">
        <v>90</v>
      </c>
      <c r="E216" s="2">
        <v>40</v>
      </c>
      <c r="F216" s="2"/>
      <c r="G216" s="17">
        <f t="shared" si="104"/>
        <v>2.79</v>
      </c>
      <c r="H216" s="4">
        <f t="shared" si="105"/>
        <v>5.58</v>
      </c>
      <c r="I216" s="18">
        <f t="shared" si="106"/>
        <v>8.3699999999999992</v>
      </c>
      <c r="J216" s="2"/>
      <c r="K216" s="17">
        <f t="shared" si="107"/>
        <v>7.65</v>
      </c>
      <c r="L216" s="4">
        <f t="shared" si="108"/>
        <v>15.3</v>
      </c>
      <c r="M216" s="18">
        <f t="shared" si="109"/>
        <v>22.95</v>
      </c>
      <c r="O216" s="17">
        <f t="shared" si="110"/>
        <v>7.65</v>
      </c>
      <c r="P216" s="4">
        <f t="shared" si="110"/>
        <v>7.65</v>
      </c>
      <c r="Q216" s="18">
        <f t="shared" si="110"/>
        <v>7.65</v>
      </c>
      <c r="S216" s="17">
        <f t="shared" si="111"/>
        <v>7.2900000000000009</v>
      </c>
      <c r="T216" s="4">
        <f t="shared" si="112"/>
        <v>14.580000000000002</v>
      </c>
      <c r="U216" s="18">
        <f t="shared" si="113"/>
        <v>21.87</v>
      </c>
      <c r="W216" s="17">
        <f t="shared" si="114"/>
        <v>8.1</v>
      </c>
      <c r="X216" s="4">
        <f t="shared" si="115"/>
        <v>16.2</v>
      </c>
      <c r="Y216" s="18">
        <f t="shared" si="116"/>
        <v>24.3</v>
      </c>
      <c r="AA216" s="17">
        <f t="shared" si="117"/>
        <v>4.8825000000000003</v>
      </c>
      <c r="AB216" s="4">
        <f t="shared" si="118"/>
        <v>9.7650000000000006</v>
      </c>
      <c r="AC216" s="18">
        <f t="shared" si="119"/>
        <v>14.647499999999997</v>
      </c>
    </row>
    <row r="217" spans="1:29" x14ac:dyDescent="0.25">
      <c r="A217" s="3">
        <v>80053</v>
      </c>
      <c r="B217" s="2" t="s">
        <v>46</v>
      </c>
      <c r="D217" s="2">
        <v>278</v>
      </c>
      <c r="E217" s="22">
        <v>149</v>
      </c>
      <c r="F217" s="22"/>
      <c r="G217" s="17">
        <f t="shared" si="104"/>
        <v>8.6180000000000003</v>
      </c>
      <c r="H217" s="4">
        <f t="shared" si="105"/>
        <v>17.236000000000001</v>
      </c>
      <c r="I217" s="18">
        <f t="shared" si="106"/>
        <v>25.853999999999996</v>
      </c>
      <c r="J217" s="2"/>
      <c r="K217" s="17">
        <f t="shared" si="107"/>
        <v>23.63</v>
      </c>
      <c r="L217" s="4">
        <f t="shared" si="108"/>
        <v>47.26</v>
      </c>
      <c r="M217" s="18">
        <f t="shared" si="109"/>
        <v>70.889999999999986</v>
      </c>
      <c r="O217" s="17">
        <f t="shared" si="110"/>
        <v>23.63</v>
      </c>
      <c r="P217" s="4">
        <f t="shared" si="110"/>
        <v>23.63</v>
      </c>
      <c r="Q217" s="18">
        <f t="shared" si="110"/>
        <v>23.63</v>
      </c>
      <c r="S217" s="17">
        <f t="shared" si="111"/>
        <v>22.518000000000001</v>
      </c>
      <c r="T217" s="4">
        <f t="shared" si="112"/>
        <v>45.036000000000001</v>
      </c>
      <c r="U217" s="18">
        <f t="shared" si="113"/>
        <v>67.554000000000002</v>
      </c>
      <c r="W217" s="17">
        <f t="shared" si="114"/>
        <v>25.020000000000003</v>
      </c>
      <c r="X217" s="4">
        <f t="shared" si="115"/>
        <v>50.040000000000006</v>
      </c>
      <c r="Y217" s="18">
        <f t="shared" si="116"/>
        <v>75.06</v>
      </c>
      <c r="AA217" s="17">
        <f t="shared" si="117"/>
        <v>15.0815</v>
      </c>
      <c r="AB217" s="4">
        <f t="shared" si="118"/>
        <v>30.163</v>
      </c>
      <c r="AC217" s="18">
        <f t="shared" si="119"/>
        <v>45.244499999999995</v>
      </c>
    </row>
    <row r="218" spans="1:29" x14ac:dyDescent="0.25">
      <c r="A218" s="3">
        <v>80048</v>
      </c>
      <c r="B218" s="2" t="s">
        <v>45</v>
      </c>
      <c r="D218" s="2">
        <v>123</v>
      </c>
      <c r="E218" s="22">
        <v>67</v>
      </c>
      <c r="F218" s="22"/>
      <c r="G218" s="17">
        <f t="shared" si="104"/>
        <v>3.8130000000000006</v>
      </c>
      <c r="H218" s="4">
        <f t="shared" si="105"/>
        <v>7.6260000000000012</v>
      </c>
      <c r="I218" s="18">
        <f t="shared" si="106"/>
        <v>11.439</v>
      </c>
      <c r="J218" s="2"/>
      <c r="K218" s="17">
        <f t="shared" si="107"/>
        <v>10.455</v>
      </c>
      <c r="L218" s="4">
        <f t="shared" si="108"/>
        <v>20.91</v>
      </c>
      <c r="M218" s="18">
        <f t="shared" si="109"/>
        <v>31.364999999999998</v>
      </c>
      <c r="O218" s="17">
        <f t="shared" si="110"/>
        <v>10.455</v>
      </c>
      <c r="P218" s="4">
        <f t="shared" si="110"/>
        <v>10.455</v>
      </c>
      <c r="Q218" s="18">
        <f t="shared" si="110"/>
        <v>10.455</v>
      </c>
      <c r="S218" s="17">
        <f t="shared" si="111"/>
        <v>9.963000000000001</v>
      </c>
      <c r="T218" s="4">
        <f t="shared" si="112"/>
        <v>19.926000000000002</v>
      </c>
      <c r="U218" s="18">
        <f t="shared" si="113"/>
        <v>29.889000000000003</v>
      </c>
      <c r="W218" s="17">
        <f t="shared" si="114"/>
        <v>11.07</v>
      </c>
      <c r="X218" s="4">
        <f t="shared" si="115"/>
        <v>22.14</v>
      </c>
      <c r="Y218" s="18">
        <f t="shared" si="116"/>
        <v>33.21</v>
      </c>
      <c r="AA218" s="17">
        <f t="shared" si="117"/>
        <v>6.6727500000000006</v>
      </c>
      <c r="AB218" s="4">
        <f t="shared" si="118"/>
        <v>13.345500000000001</v>
      </c>
      <c r="AC218" s="18">
        <f t="shared" si="119"/>
        <v>20.018250000000002</v>
      </c>
    </row>
    <row r="219" spans="1:29" x14ac:dyDescent="0.25">
      <c r="A219" s="29"/>
      <c r="B219" s="2" t="s">
        <v>57</v>
      </c>
      <c r="D219" s="2">
        <v>47</v>
      </c>
      <c r="E219" s="29">
        <v>20</v>
      </c>
      <c r="F219" s="29"/>
      <c r="G219" s="17">
        <f t="shared" ref="G219:G250" si="120">+$D219*0.31*0.1</f>
        <v>1.4570000000000001</v>
      </c>
      <c r="H219" s="4">
        <f t="shared" ref="H219:H250" si="121">+$D219*0.31*0.2</f>
        <v>2.9140000000000001</v>
      </c>
      <c r="I219" s="18">
        <f t="shared" ref="I219:I250" si="122">+$D219*0.31*0.3</f>
        <v>4.3709999999999996</v>
      </c>
      <c r="J219" s="2"/>
      <c r="K219" s="17">
        <f t="shared" ref="K219:K250" si="123">+$D219*0.85*0.1</f>
        <v>3.9949999999999997</v>
      </c>
      <c r="L219" s="4">
        <f t="shared" ref="L219:L250" si="124">+$D219*0.85*0.2</f>
        <v>7.9899999999999993</v>
      </c>
      <c r="M219" s="18">
        <f t="shared" ref="M219:M250" si="125">+$D219*0.85*0.3</f>
        <v>11.984999999999998</v>
      </c>
      <c r="O219" s="17">
        <f t="shared" ref="O219:Q238" si="126">+$D219*0.85*0.1</f>
        <v>3.9949999999999997</v>
      </c>
      <c r="P219" s="4">
        <f t="shared" si="126"/>
        <v>3.9949999999999997</v>
      </c>
      <c r="Q219" s="18">
        <f t="shared" si="126"/>
        <v>3.9949999999999997</v>
      </c>
      <c r="S219" s="17">
        <f t="shared" ref="S219:S250" si="127">+$D219*0.81*0.1</f>
        <v>3.8070000000000004</v>
      </c>
      <c r="T219" s="4">
        <f t="shared" ref="T219:T250" si="128">+$D219*0.81*0.2</f>
        <v>7.6140000000000008</v>
      </c>
      <c r="U219" s="18">
        <f t="shared" ref="U219:U250" si="129">+$D219*0.81*0.3</f>
        <v>11.420999999999999</v>
      </c>
      <c r="W219" s="17">
        <f t="shared" ref="W219:W250" si="130">+$D219*0.9*0.1</f>
        <v>4.2300000000000004</v>
      </c>
      <c r="X219" s="4">
        <f t="shared" ref="X219:X250" si="131">+$D219*0.9*0.2</f>
        <v>8.4600000000000009</v>
      </c>
      <c r="Y219" s="18">
        <f t="shared" ref="Y219:Y250" si="132">+$D219*0.9*0.3</f>
        <v>12.690000000000001</v>
      </c>
      <c r="AA219" s="17">
        <f t="shared" si="117"/>
        <v>2.5497500000000004</v>
      </c>
      <c r="AB219" s="4">
        <f t="shared" si="118"/>
        <v>5.0995000000000008</v>
      </c>
      <c r="AC219" s="18">
        <f t="shared" si="119"/>
        <v>7.6492500000000003</v>
      </c>
    </row>
    <row r="220" spans="1:29" x14ac:dyDescent="0.25">
      <c r="A220" s="29"/>
      <c r="B220" s="2" t="s">
        <v>58</v>
      </c>
      <c r="D220" s="2">
        <v>47</v>
      </c>
      <c r="E220" s="29">
        <v>20</v>
      </c>
      <c r="F220" s="29"/>
      <c r="G220" s="17">
        <f t="shared" si="120"/>
        <v>1.4570000000000001</v>
      </c>
      <c r="H220" s="4">
        <f t="shared" si="121"/>
        <v>2.9140000000000001</v>
      </c>
      <c r="I220" s="18">
        <f t="shared" si="122"/>
        <v>4.3709999999999996</v>
      </c>
      <c r="J220" s="2"/>
      <c r="K220" s="17">
        <f t="shared" si="123"/>
        <v>3.9949999999999997</v>
      </c>
      <c r="L220" s="4">
        <f t="shared" si="124"/>
        <v>7.9899999999999993</v>
      </c>
      <c r="M220" s="18">
        <f t="shared" si="125"/>
        <v>11.984999999999998</v>
      </c>
      <c r="O220" s="17">
        <f t="shared" si="126"/>
        <v>3.9949999999999997</v>
      </c>
      <c r="P220" s="4">
        <f t="shared" si="126"/>
        <v>3.9949999999999997</v>
      </c>
      <c r="Q220" s="18">
        <f t="shared" si="126"/>
        <v>3.9949999999999997</v>
      </c>
      <c r="S220" s="17">
        <f t="shared" si="127"/>
        <v>3.8070000000000004</v>
      </c>
      <c r="T220" s="4">
        <f t="shared" si="128"/>
        <v>7.6140000000000008</v>
      </c>
      <c r="U220" s="18">
        <f t="shared" si="129"/>
        <v>11.420999999999999</v>
      </c>
      <c r="W220" s="17">
        <f t="shared" si="130"/>
        <v>4.2300000000000004</v>
      </c>
      <c r="X220" s="4">
        <f t="shared" si="131"/>
        <v>8.4600000000000009</v>
      </c>
      <c r="Y220" s="18">
        <f t="shared" si="132"/>
        <v>12.690000000000001</v>
      </c>
      <c r="AA220" s="17">
        <f t="shared" si="117"/>
        <v>2.5497500000000004</v>
      </c>
      <c r="AB220" s="4">
        <f t="shared" si="118"/>
        <v>5.0995000000000008</v>
      </c>
      <c r="AC220" s="18">
        <f t="shared" si="119"/>
        <v>7.6492500000000003</v>
      </c>
    </row>
    <row r="221" spans="1:29" x14ac:dyDescent="0.25">
      <c r="A221" s="29"/>
      <c r="B221" s="2" t="s">
        <v>59</v>
      </c>
      <c r="D221" s="2">
        <v>49</v>
      </c>
      <c r="E221" s="29">
        <v>20</v>
      </c>
      <c r="F221" s="29"/>
      <c r="G221" s="17">
        <f t="shared" si="120"/>
        <v>1.5190000000000001</v>
      </c>
      <c r="H221" s="4">
        <f t="shared" si="121"/>
        <v>3.0380000000000003</v>
      </c>
      <c r="I221" s="18">
        <f t="shared" si="122"/>
        <v>4.5569999999999995</v>
      </c>
      <c r="J221" s="2"/>
      <c r="K221" s="17">
        <f t="shared" si="123"/>
        <v>4.165</v>
      </c>
      <c r="L221" s="4">
        <f t="shared" si="124"/>
        <v>8.33</v>
      </c>
      <c r="M221" s="18">
        <f t="shared" si="125"/>
        <v>12.494999999999999</v>
      </c>
      <c r="O221" s="17">
        <f t="shared" si="126"/>
        <v>4.165</v>
      </c>
      <c r="P221" s="4">
        <f t="shared" si="126"/>
        <v>4.165</v>
      </c>
      <c r="Q221" s="18">
        <f t="shared" si="126"/>
        <v>4.165</v>
      </c>
      <c r="S221" s="17">
        <f t="shared" si="127"/>
        <v>3.9690000000000007</v>
      </c>
      <c r="T221" s="4">
        <f t="shared" si="128"/>
        <v>7.9380000000000015</v>
      </c>
      <c r="U221" s="18">
        <f t="shared" si="129"/>
        <v>11.907000000000002</v>
      </c>
      <c r="W221" s="17">
        <f t="shared" si="130"/>
        <v>4.41</v>
      </c>
      <c r="X221" s="4">
        <f t="shared" si="131"/>
        <v>8.82</v>
      </c>
      <c r="Y221" s="18">
        <f t="shared" si="132"/>
        <v>13.23</v>
      </c>
      <c r="AA221" s="17">
        <f t="shared" si="117"/>
        <v>2.6582500000000002</v>
      </c>
      <c r="AB221" s="4">
        <f t="shared" si="118"/>
        <v>5.3165000000000004</v>
      </c>
      <c r="AC221" s="18">
        <f t="shared" si="119"/>
        <v>7.9747499999999993</v>
      </c>
    </row>
    <row r="222" spans="1:29" x14ac:dyDescent="0.25">
      <c r="B222" s="2" t="s">
        <v>60</v>
      </c>
      <c r="D222" s="2">
        <v>126</v>
      </c>
      <c r="E222" s="1">
        <v>50</v>
      </c>
      <c r="G222" s="17">
        <f t="shared" si="120"/>
        <v>3.9060000000000006</v>
      </c>
      <c r="H222" s="4">
        <f t="shared" si="121"/>
        <v>7.8120000000000012</v>
      </c>
      <c r="I222" s="18">
        <f t="shared" si="122"/>
        <v>11.718</v>
      </c>
      <c r="J222" s="2"/>
      <c r="K222" s="17">
        <f t="shared" si="123"/>
        <v>10.71</v>
      </c>
      <c r="L222" s="4">
        <f t="shared" si="124"/>
        <v>21.42</v>
      </c>
      <c r="M222" s="18">
        <f t="shared" si="125"/>
        <v>32.129999999999995</v>
      </c>
      <c r="O222" s="17">
        <f t="shared" si="126"/>
        <v>10.71</v>
      </c>
      <c r="P222" s="4">
        <f t="shared" si="126"/>
        <v>10.71</v>
      </c>
      <c r="Q222" s="18">
        <f t="shared" si="126"/>
        <v>10.71</v>
      </c>
      <c r="S222" s="17">
        <f t="shared" si="127"/>
        <v>10.206000000000001</v>
      </c>
      <c r="T222" s="4">
        <f t="shared" si="128"/>
        <v>20.412000000000003</v>
      </c>
      <c r="U222" s="18">
        <f t="shared" si="129"/>
        <v>30.617999999999999</v>
      </c>
      <c r="W222" s="17">
        <f t="shared" si="130"/>
        <v>11.340000000000002</v>
      </c>
      <c r="X222" s="4">
        <f t="shared" si="131"/>
        <v>22.680000000000003</v>
      </c>
      <c r="Y222" s="18">
        <f t="shared" si="132"/>
        <v>34.020000000000003</v>
      </c>
      <c r="AA222" s="17">
        <f t="shared" si="117"/>
        <v>6.8355000000000006</v>
      </c>
      <c r="AB222" s="4">
        <f t="shared" si="118"/>
        <v>13.671000000000001</v>
      </c>
      <c r="AC222" s="18">
        <f t="shared" si="119"/>
        <v>20.506499999999999</v>
      </c>
    </row>
    <row r="223" spans="1:29" x14ac:dyDescent="0.25">
      <c r="B223" s="2" t="s">
        <v>61</v>
      </c>
      <c r="D223" s="2">
        <v>17</v>
      </c>
      <c r="E223" s="1">
        <v>20</v>
      </c>
      <c r="G223" s="17">
        <f t="shared" si="120"/>
        <v>0.52700000000000002</v>
      </c>
      <c r="H223" s="4">
        <f t="shared" si="121"/>
        <v>1.054</v>
      </c>
      <c r="I223" s="18">
        <f t="shared" si="122"/>
        <v>1.5809999999999997</v>
      </c>
      <c r="J223" s="2"/>
      <c r="K223" s="17">
        <f t="shared" si="123"/>
        <v>1.4450000000000001</v>
      </c>
      <c r="L223" s="4">
        <f t="shared" si="124"/>
        <v>2.89</v>
      </c>
      <c r="M223" s="18">
        <f t="shared" si="125"/>
        <v>4.335</v>
      </c>
      <c r="O223" s="17">
        <f t="shared" si="126"/>
        <v>1.4450000000000001</v>
      </c>
      <c r="P223" s="4">
        <f t="shared" si="126"/>
        <v>1.4450000000000001</v>
      </c>
      <c r="Q223" s="18">
        <f t="shared" si="126"/>
        <v>1.4450000000000001</v>
      </c>
      <c r="S223" s="17">
        <f t="shared" si="127"/>
        <v>1.3770000000000002</v>
      </c>
      <c r="T223" s="4">
        <f t="shared" si="128"/>
        <v>2.7540000000000004</v>
      </c>
      <c r="U223" s="18">
        <f t="shared" si="129"/>
        <v>4.1310000000000002</v>
      </c>
      <c r="W223" s="17">
        <f t="shared" si="130"/>
        <v>1.5300000000000002</v>
      </c>
      <c r="X223" s="4">
        <f t="shared" si="131"/>
        <v>3.0600000000000005</v>
      </c>
      <c r="Y223" s="18">
        <f t="shared" si="132"/>
        <v>4.59</v>
      </c>
      <c r="AA223" s="17">
        <f t="shared" si="117"/>
        <v>0.92225000000000001</v>
      </c>
      <c r="AB223" s="4">
        <f t="shared" si="118"/>
        <v>1.8445</v>
      </c>
      <c r="AC223" s="18">
        <f t="shared" si="119"/>
        <v>2.76675</v>
      </c>
    </row>
    <row r="224" spans="1:29" x14ac:dyDescent="0.25">
      <c r="B224" s="2" t="s">
        <v>62</v>
      </c>
      <c r="D224" s="2">
        <v>20</v>
      </c>
      <c r="E224" s="1">
        <v>20</v>
      </c>
      <c r="G224" s="17">
        <f t="shared" si="120"/>
        <v>0.62000000000000011</v>
      </c>
      <c r="H224" s="4">
        <f t="shared" si="121"/>
        <v>1.2400000000000002</v>
      </c>
      <c r="I224" s="18">
        <f t="shared" si="122"/>
        <v>1.8599999999999999</v>
      </c>
      <c r="J224" s="2"/>
      <c r="K224" s="17">
        <f t="shared" si="123"/>
        <v>1.7000000000000002</v>
      </c>
      <c r="L224" s="4">
        <f t="shared" si="124"/>
        <v>3.4000000000000004</v>
      </c>
      <c r="M224" s="18">
        <f t="shared" si="125"/>
        <v>5.0999999999999996</v>
      </c>
      <c r="O224" s="17">
        <f t="shared" si="126"/>
        <v>1.7000000000000002</v>
      </c>
      <c r="P224" s="4">
        <f t="shared" si="126"/>
        <v>1.7000000000000002</v>
      </c>
      <c r="Q224" s="18">
        <f t="shared" si="126"/>
        <v>1.7000000000000002</v>
      </c>
      <c r="S224" s="17">
        <f t="shared" si="127"/>
        <v>1.6200000000000003</v>
      </c>
      <c r="T224" s="4">
        <f t="shared" si="128"/>
        <v>3.2400000000000007</v>
      </c>
      <c r="U224" s="18">
        <f t="shared" si="129"/>
        <v>4.8600000000000003</v>
      </c>
      <c r="W224" s="17">
        <f t="shared" si="130"/>
        <v>1.8</v>
      </c>
      <c r="X224" s="4">
        <f t="shared" si="131"/>
        <v>3.6</v>
      </c>
      <c r="Y224" s="18">
        <f t="shared" si="132"/>
        <v>5.3999999999999995</v>
      </c>
      <c r="AA224" s="17">
        <f t="shared" si="117"/>
        <v>1.085</v>
      </c>
      <c r="AB224" s="4">
        <f t="shared" si="118"/>
        <v>2.17</v>
      </c>
      <c r="AC224" s="18">
        <f t="shared" si="119"/>
        <v>3.2549999999999999</v>
      </c>
    </row>
    <row r="225" spans="1:29" x14ac:dyDescent="0.25">
      <c r="B225" s="2" t="s">
        <v>63</v>
      </c>
      <c r="D225" s="2">
        <v>35</v>
      </c>
      <c r="E225" s="1">
        <v>20</v>
      </c>
      <c r="G225" s="17">
        <f t="shared" si="120"/>
        <v>1.085</v>
      </c>
      <c r="H225" s="4">
        <f t="shared" si="121"/>
        <v>2.17</v>
      </c>
      <c r="I225" s="18">
        <f t="shared" si="122"/>
        <v>3.2549999999999999</v>
      </c>
      <c r="J225" s="2"/>
      <c r="K225" s="17">
        <f t="shared" si="123"/>
        <v>2.9750000000000001</v>
      </c>
      <c r="L225" s="4">
        <f t="shared" si="124"/>
        <v>5.95</v>
      </c>
      <c r="M225" s="18">
        <f t="shared" si="125"/>
        <v>8.9249999999999989</v>
      </c>
      <c r="O225" s="17">
        <f t="shared" si="126"/>
        <v>2.9750000000000001</v>
      </c>
      <c r="P225" s="4">
        <f t="shared" si="126"/>
        <v>2.9750000000000001</v>
      </c>
      <c r="Q225" s="18">
        <f t="shared" si="126"/>
        <v>2.9750000000000001</v>
      </c>
      <c r="S225" s="17">
        <f t="shared" si="127"/>
        <v>2.8350000000000004</v>
      </c>
      <c r="T225" s="4">
        <f t="shared" si="128"/>
        <v>5.6700000000000008</v>
      </c>
      <c r="U225" s="18">
        <f t="shared" si="129"/>
        <v>8.5050000000000008</v>
      </c>
      <c r="W225" s="17">
        <f t="shared" si="130"/>
        <v>3.1500000000000004</v>
      </c>
      <c r="X225" s="4">
        <f t="shared" si="131"/>
        <v>6.3000000000000007</v>
      </c>
      <c r="Y225" s="18">
        <f t="shared" si="132"/>
        <v>9.4499999999999993</v>
      </c>
      <c r="AA225" s="17">
        <f t="shared" si="117"/>
        <v>1.8987500000000002</v>
      </c>
      <c r="AB225" s="4">
        <f t="shared" si="118"/>
        <v>3.7975000000000003</v>
      </c>
      <c r="AC225" s="18">
        <f t="shared" si="119"/>
        <v>5.69625</v>
      </c>
    </row>
    <row r="226" spans="1:29" x14ac:dyDescent="0.25">
      <c r="A226" s="3"/>
      <c r="B226" s="2" t="s">
        <v>49</v>
      </c>
      <c r="D226" s="2">
        <v>147</v>
      </c>
      <c r="E226" s="22">
        <v>49</v>
      </c>
      <c r="F226" s="22"/>
      <c r="G226" s="17">
        <f t="shared" si="120"/>
        <v>4.5570000000000004</v>
      </c>
      <c r="H226" s="4">
        <f t="shared" si="121"/>
        <v>9.1140000000000008</v>
      </c>
      <c r="I226" s="18">
        <f t="shared" si="122"/>
        <v>13.670999999999999</v>
      </c>
      <c r="J226" s="2"/>
      <c r="K226" s="17">
        <f t="shared" si="123"/>
        <v>12.495000000000001</v>
      </c>
      <c r="L226" s="4">
        <f t="shared" si="124"/>
        <v>24.990000000000002</v>
      </c>
      <c r="M226" s="18">
        <f t="shared" si="125"/>
        <v>37.484999999999999</v>
      </c>
      <c r="O226" s="17">
        <f t="shared" si="126"/>
        <v>12.495000000000001</v>
      </c>
      <c r="P226" s="4">
        <f t="shared" si="126"/>
        <v>12.495000000000001</v>
      </c>
      <c r="Q226" s="18">
        <f t="shared" si="126"/>
        <v>12.495000000000001</v>
      </c>
      <c r="S226" s="17">
        <f t="shared" si="127"/>
        <v>11.907000000000002</v>
      </c>
      <c r="T226" s="4">
        <f t="shared" si="128"/>
        <v>23.814000000000004</v>
      </c>
      <c r="U226" s="18">
        <f t="shared" si="129"/>
        <v>35.721000000000004</v>
      </c>
      <c r="W226" s="17">
        <f t="shared" si="130"/>
        <v>13.230000000000002</v>
      </c>
      <c r="X226" s="4">
        <f t="shared" si="131"/>
        <v>26.460000000000004</v>
      </c>
      <c r="Y226" s="18">
        <f t="shared" si="132"/>
        <v>39.690000000000005</v>
      </c>
      <c r="AA226" s="17">
        <f t="shared" si="117"/>
        <v>7.9747500000000002</v>
      </c>
      <c r="AB226" s="4">
        <f t="shared" si="118"/>
        <v>15.9495</v>
      </c>
      <c r="AC226" s="18">
        <f t="shared" si="119"/>
        <v>23.924250000000001</v>
      </c>
    </row>
    <row r="227" spans="1:29" x14ac:dyDescent="0.25">
      <c r="A227" s="3"/>
      <c r="B227" s="2" t="s">
        <v>50</v>
      </c>
      <c r="D227" s="2">
        <v>83</v>
      </c>
      <c r="E227" s="22">
        <v>49</v>
      </c>
      <c r="F227" s="22"/>
      <c r="G227" s="17">
        <f t="shared" si="120"/>
        <v>2.5730000000000004</v>
      </c>
      <c r="H227" s="4">
        <f t="shared" si="121"/>
        <v>5.1460000000000008</v>
      </c>
      <c r="I227" s="18">
        <f t="shared" si="122"/>
        <v>7.7189999999999994</v>
      </c>
      <c r="J227" s="2"/>
      <c r="K227" s="17">
        <f t="shared" si="123"/>
        <v>7.0549999999999997</v>
      </c>
      <c r="L227" s="4">
        <f t="shared" si="124"/>
        <v>14.11</v>
      </c>
      <c r="M227" s="18">
        <f t="shared" si="125"/>
        <v>21.164999999999999</v>
      </c>
      <c r="O227" s="17">
        <f t="shared" si="126"/>
        <v>7.0549999999999997</v>
      </c>
      <c r="P227" s="4">
        <f t="shared" si="126"/>
        <v>7.0549999999999997</v>
      </c>
      <c r="Q227" s="18">
        <f t="shared" si="126"/>
        <v>7.0549999999999997</v>
      </c>
      <c r="S227" s="17">
        <f t="shared" si="127"/>
        <v>6.7230000000000008</v>
      </c>
      <c r="T227" s="4">
        <f t="shared" si="128"/>
        <v>13.446000000000002</v>
      </c>
      <c r="U227" s="18">
        <f t="shared" si="129"/>
        <v>20.169</v>
      </c>
      <c r="W227" s="17">
        <f t="shared" si="130"/>
        <v>7.4700000000000006</v>
      </c>
      <c r="X227" s="4">
        <f t="shared" si="131"/>
        <v>14.940000000000001</v>
      </c>
      <c r="Y227" s="18">
        <f t="shared" si="132"/>
        <v>22.41</v>
      </c>
      <c r="AA227" s="17">
        <f t="shared" si="117"/>
        <v>4.5027500000000007</v>
      </c>
      <c r="AB227" s="4">
        <f t="shared" si="118"/>
        <v>9.0055000000000014</v>
      </c>
      <c r="AC227" s="18">
        <f t="shared" si="119"/>
        <v>13.50825</v>
      </c>
    </row>
    <row r="228" spans="1:29" x14ac:dyDescent="0.25">
      <c r="B228" s="2" t="s">
        <v>50</v>
      </c>
      <c r="D228" s="2">
        <v>83</v>
      </c>
      <c r="E228" s="1">
        <v>49</v>
      </c>
      <c r="G228" s="17">
        <f t="shared" si="120"/>
        <v>2.5730000000000004</v>
      </c>
      <c r="H228" s="4">
        <f t="shared" si="121"/>
        <v>5.1460000000000008</v>
      </c>
      <c r="I228" s="18">
        <f t="shared" si="122"/>
        <v>7.7189999999999994</v>
      </c>
      <c r="J228" s="2"/>
      <c r="K228" s="17">
        <f t="shared" si="123"/>
        <v>7.0549999999999997</v>
      </c>
      <c r="L228" s="4">
        <f t="shared" si="124"/>
        <v>14.11</v>
      </c>
      <c r="M228" s="18">
        <f t="shared" si="125"/>
        <v>21.164999999999999</v>
      </c>
      <c r="O228" s="17">
        <f t="shared" si="126"/>
        <v>7.0549999999999997</v>
      </c>
      <c r="P228" s="4">
        <f t="shared" si="126"/>
        <v>7.0549999999999997</v>
      </c>
      <c r="Q228" s="18">
        <f t="shared" si="126"/>
        <v>7.0549999999999997</v>
      </c>
      <c r="S228" s="17">
        <f t="shared" si="127"/>
        <v>6.7230000000000008</v>
      </c>
      <c r="T228" s="4">
        <f t="shared" si="128"/>
        <v>13.446000000000002</v>
      </c>
      <c r="U228" s="18">
        <f t="shared" si="129"/>
        <v>20.169</v>
      </c>
      <c r="W228" s="17">
        <f t="shared" si="130"/>
        <v>7.4700000000000006</v>
      </c>
      <c r="X228" s="4">
        <f t="shared" si="131"/>
        <v>14.940000000000001</v>
      </c>
      <c r="Y228" s="18">
        <f t="shared" si="132"/>
        <v>22.41</v>
      </c>
      <c r="AA228" s="17">
        <f t="shared" si="117"/>
        <v>4.5027500000000007</v>
      </c>
      <c r="AB228" s="4">
        <f t="shared" si="118"/>
        <v>9.0055000000000014</v>
      </c>
      <c r="AC228" s="18">
        <f t="shared" si="119"/>
        <v>13.50825</v>
      </c>
    </row>
    <row r="229" spans="1:29" x14ac:dyDescent="0.25">
      <c r="B229" s="2" t="s">
        <v>50</v>
      </c>
      <c r="D229" s="2">
        <v>82</v>
      </c>
      <c r="E229" s="29">
        <v>49</v>
      </c>
      <c r="G229" s="17">
        <f t="shared" si="120"/>
        <v>2.5419999999999998</v>
      </c>
      <c r="H229" s="4">
        <f t="shared" si="121"/>
        <v>5.0839999999999996</v>
      </c>
      <c r="I229" s="18">
        <f t="shared" si="122"/>
        <v>7.6259999999999994</v>
      </c>
      <c r="J229" s="2"/>
      <c r="K229" s="17">
        <f t="shared" si="123"/>
        <v>6.9700000000000006</v>
      </c>
      <c r="L229" s="4">
        <f t="shared" si="124"/>
        <v>13.940000000000001</v>
      </c>
      <c r="M229" s="18">
        <f t="shared" si="125"/>
        <v>20.91</v>
      </c>
      <c r="O229" s="17">
        <f t="shared" si="126"/>
        <v>6.9700000000000006</v>
      </c>
      <c r="P229" s="4">
        <f t="shared" si="126"/>
        <v>6.9700000000000006</v>
      </c>
      <c r="Q229" s="18">
        <f t="shared" si="126"/>
        <v>6.9700000000000006</v>
      </c>
      <c r="S229" s="17">
        <f t="shared" si="127"/>
        <v>6.6420000000000003</v>
      </c>
      <c r="T229" s="4">
        <f t="shared" si="128"/>
        <v>13.284000000000001</v>
      </c>
      <c r="U229" s="18">
        <f t="shared" si="129"/>
        <v>19.925999999999998</v>
      </c>
      <c r="W229" s="17">
        <f t="shared" si="130"/>
        <v>7.38</v>
      </c>
      <c r="X229" s="4">
        <f t="shared" si="131"/>
        <v>14.76</v>
      </c>
      <c r="Y229" s="18">
        <f t="shared" si="132"/>
        <v>22.139999999999997</v>
      </c>
      <c r="AA229" s="17">
        <f t="shared" si="117"/>
        <v>4.4485000000000001</v>
      </c>
      <c r="AB229" s="4">
        <f t="shared" si="118"/>
        <v>8.8970000000000002</v>
      </c>
      <c r="AC229" s="18">
        <f t="shared" si="119"/>
        <v>13.345499999999999</v>
      </c>
    </row>
    <row r="230" spans="1:29" x14ac:dyDescent="0.25">
      <c r="B230" s="2" t="s">
        <v>102</v>
      </c>
      <c r="D230" s="2">
        <v>41</v>
      </c>
      <c r="E230" s="29">
        <v>49</v>
      </c>
      <c r="G230" s="17">
        <f t="shared" si="120"/>
        <v>1.2709999999999999</v>
      </c>
      <c r="H230" s="4">
        <f t="shared" si="121"/>
        <v>2.5419999999999998</v>
      </c>
      <c r="I230" s="18">
        <f t="shared" si="122"/>
        <v>3.8129999999999997</v>
      </c>
      <c r="J230" s="2"/>
      <c r="K230" s="17">
        <f t="shared" si="123"/>
        <v>3.4850000000000003</v>
      </c>
      <c r="L230" s="4">
        <f t="shared" si="124"/>
        <v>6.9700000000000006</v>
      </c>
      <c r="M230" s="18">
        <f t="shared" si="125"/>
        <v>10.455</v>
      </c>
      <c r="O230" s="17">
        <f t="shared" si="126"/>
        <v>3.4850000000000003</v>
      </c>
      <c r="P230" s="4">
        <f t="shared" si="126"/>
        <v>3.4850000000000003</v>
      </c>
      <c r="Q230" s="18">
        <f t="shared" si="126"/>
        <v>3.4850000000000003</v>
      </c>
      <c r="S230" s="17">
        <f t="shared" si="127"/>
        <v>3.3210000000000002</v>
      </c>
      <c r="T230" s="4">
        <f t="shared" si="128"/>
        <v>6.6420000000000003</v>
      </c>
      <c r="U230" s="18">
        <f t="shared" si="129"/>
        <v>9.9629999999999992</v>
      </c>
      <c r="W230" s="17">
        <f t="shared" si="130"/>
        <v>3.69</v>
      </c>
      <c r="X230" s="4">
        <f t="shared" si="131"/>
        <v>7.38</v>
      </c>
      <c r="Y230" s="18">
        <f t="shared" si="132"/>
        <v>11.069999999999999</v>
      </c>
      <c r="AA230" s="17">
        <f t="shared" si="117"/>
        <v>2.2242500000000001</v>
      </c>
      <c r="AB230" s="4">
        <f t="shared" si="118"/>
        <v>4.4485000000000001</v>
      </c>
      <c r="AC230" s="18">
        <f t="shared" si="119"/>
        <v>6.6727499999999997</v>
      </c>
    </row>
    <row r="231" spans="1:29" x14ac:dyDescent="0.25">
      <c r="B231" s="2" t="s">
        <v>103</v>
      </c>
      <c r="D231" s="2">
        <v>168</v>
      </c>
      <c r="E231" s="29">
        <v>88</v>
      </c>
      <c r="G231" s="17">
        <f t="shared" si="120"/>
        <v>5.2080000000000002</v>
      </c>
      <c r="H231" s="4">
        <f t="shared" si="121"/>
        <v>10.416</v>
      </c>
      <c r="I231" s="18">
        <f t="shared" si="122"/>
        <v>15.623999999999999</v>
      </c>
      <c r="J231" s="2"/>
      <c r="K231" s="17">
        <f t="shared" si="123"/>
        <v>14.28</v>
      </c>
      <c r="L231" s="4">
        <f t="shared" si="124"/>
        <v>28.56</v>
      </c>
      <c r="M231" s="18">
        <f t="shared" si="125"/>
        <v>42.839999999999996</v>
      </c>
      <c r="O231" s="17">
        <f t="shared" si="126"/>
        <v>14.28</v>
      </c>
      <c r="P231" s="4">
        <f t="shared" si="126"/>
        <v>14.28</v>
      </c>
      <c r="Q231" s="18">
        <f t="shared" si="126"/>
        <v>14.28</v>
      </c>
      <c r="S231" s="17">
        <f t="shared" si="127"/>
        <v>13.608000000000002</v>
      </c>
      <c r="T231" s="4">
        <f t="shared" si="128"/>
        <v>27.216000000000005</v>
      </c>
      <c r="U231" s="18">
        <f t="shared" si="129"/>
        <v>40.824000000000005</v>
      </c>
      <c r="W231" s="17">
        <f t="shared" si="130"/>
        <v>15.120000000000003</v>
      </c>
      <c r="X231" s="4">
        <f t="shared" si="131"/>
        <v>30.240000000000006</v>
      </c>
      <c r="Y231" s="18">
        <f t="shared" si="132"/>
        <v>45.360000000000007</v>
      </c>
      <c r="AA231" s="17">
        <f t="shared" si="117"/>
        <v>9.1140000000000008</v>
      </c>
      <c r="AB231" s="4">
        <f t="shared" si="118"/>
        <v>18.228000000000002</v>
      </c>
      <c r="AC231" s="18">
        <f t="shared" si="119"/>
        <v>27.341999999999999</v>
      </c>
    </row>
    <row r="232" spans="1:29" x14ac:dyDescent="0.25">
      <c r="B232" s="2" t="s">
        <v>104</v>
      </c>
      <c r="D232" s="2">
        <v>161</v>
      </c>
      <c r="E232" s="29">
        <v>88</v>
      </c>
      <c r="G232" s="17">
        <f t="shared" si="120"/>
        <v>4.9909999999999997</v>
      </c>
      <c r="H232" s="4">
        <f t="shared" si="121"/>
        <v>9.9819999999999993</v>
      </c>
      <c r="I232" s="18">
        <f t="shared" si="122"/>
        <v>14.972999999999999</v>
      </c>
      <c r="J232" s="2"/>
      <c r="K232" s="17">
        <f t="shared" si="123"/>
        <v>13.685</v>
      </c>
      <c r="L232" s="4">
        <f t="shared" si="124"/>
        <v>27.37</v>
      </c>
      <c r="M232" s="18">
        <f t="shared" si="125"/>
        <v>41.055</v>
      </c>
      <c r="O232" s="17">
        <f t="shared" si="126"/>
        <v>13.685</v>
      </c>
      <c r="P232" s="4">
        <f t="shared" si="126"/>
        <v>13.685</v>
      </c>
      <c r="Q232" s="18">
        <f t="shared" si="126"/>
        <v>13.685</v>
      </c>
      <c r="S232" s="17">
        <f t="shared" si="127"/>
        <v>13.041</v>
      </c>
      <c r="T232" s="4">
        <f t="shared" si="128"/>
        <v>26.082000000000001</v>
      </c>
      <c r="U232" s="18">
        <f t="shared" si="129"/>
        <v>39.122999999999998</v>
      </c>
      <c r="W232" s="17">
        <f t="shared" si="130"/>
        <v>14.490000000000002</v>
      </c>
      <c r="X232" s="4">
        <f t="shared" si="131"/>
        <v>28.980000000000004</v>
      </c>
      <c r="Y232" s="18">
        <f t="shared" si="132"/>
        <v>43.47</v>
      </c>
      <c r="AA232" s="17">
        <f t="shared" si="117"/>
        <v>8.7342500000000012</v>
      </c>
      <c r="AB232" s="4">
        <f t="shared" si="118"/>
        <v>17.468500000000002</v>
      </c>
      <c r="AC232" s="18">
        <f t="shared" si="119"/>
        <v>26.202749999999998</v>
      </c>
    </row>
    <row r="233" spans="1:29" x14ac:dyDescent="0.25">
      <c r="B233" s="2" t="s">
        <v>105</v>
      </c>
      <c r="D233" s="2">
        <v>134</v>
      </c>
      <c r="E233" s="29">
        <v>39</v>
      </c>
      <c r="G233" s="17">
        <f t="shared" si="120"/>
        <v>4.1539999999999999</v>
      </c>
      <c r="H233" s="4">
        <f t="shared" si="121"/>
        <v>8.3079999999999998</v>
      </c>
      <c r="I233" s="18">
        <f t="shared" si="122"/>
        <v>12.462</v>
      </c>
      <c r="J233" s="2"/>
      <c r="K233" s="17">
        <f t="shared" si="123"/>
        <v>11.39</v>
      </c>
      <c r="L233" s="4">
        <f t="shared" si="124"/>
        <v>22.78</v>
      </c>
      <c r="M233" s="18">
        <f t="shared" si="125"/>
        <v>34.169999999999995</v>
      </c>
      <c r="O233" s="17">
        <f t="shared" si="126"/>
        <v>11.39</v>
      </c>
      <c r="P233" s="4">
        <f t="shared" si="126"/>
        <v>11.39</v>
      </c>
      <c r="Q233" s="18">
        <f t="shared" si="126"/>
        <v>11.39</v>
      </c>
      <c r="S233" s="17">
        <f t="shared" si="127"/>
        <v>10.854000000000001</v>
      </c>
      <c r="T233" s="4">
        <f t="shared" si="128"/>
        <v>21.708000000000002</v>
      </c>
      <c r="U233" s="18">
        <f t="shared" si="129"/>
        <v>32.561999999999998</v>
      </c>
      <c r="W233" s="17">
        <f t="shared" si="130"/>
        <v>12.060000000000002</v>
      </c>
      <c r="X233" s="4">
        <f t="shared" si="131"/>
        <v>24.120000000000005</v>
      </c>
      <c r="Y233" s="18">
        <f t="shared" si="132"/>
        <v>36.18</v>
      </c>
      <c r="AA233" s="17">
        <f t="shared" si="117"/>
        <v>7.2694999999999999</v>
      </c>
      <c r="AB233" s="4">
        <f t="shared" si="118"/>
        <v>14.539</v>
      </c>
      <c r="AC233" s="18">
        <f t="shared" si="119"/>
        <v>21.808499999999999</v>
      </c>
    </row>
    <row r="234" spans="1:29" x14ac:dyDescent="0.25">
      <c r="B234" s="2" t="s">
        <v>106</v>
      </c>
      <c r="D234" s="2">
        <v>33</v>
      </c>
      <c r="E234" s="1">
        <v>20</v>
      </c>
      <c r="G234" s="17">
        <f t="shared" si="120"/>
        <v>1.0230000000000001</v>
      </c>
      <c r="H234" s="4">
        <f t="shared" si="121"/>
        <v>2.0460000000000003</v>
      </c>
      <c r="I234" s="18">
        <f t="shared" si="122"/>
        <v>3.069</v>
      </c>
      <c r="J234" s="2"/>
      <c r="K234" s="17">
        <f t="shared" si="123"/>
        <v>2.8050000000000002</v>
      </c>
      <c r="L234" s="4">
        <f t="shared" si="124"/>
        <v>5.61</v>
      </c>
      <c r="M234" s="18">
        <f t="shared" si="125"/>
        <v>8.4149999999999991</v>
      </c>
      <c r="O234" s="17">
        <f t="shared" si="126"/>
        <v>2.8050000000000002</v>
      </c>
      <c r="P234" s="4">
        <f t="shared" si="126"/>
        <v>2.8050000000000002</v>
      </c>
      <c r="Q234" s="18">
        <f t="shared" si="126"/>
        <v>2.8050000000000002</v>
      </c>
      <c r="S234" s="17">
        <f t="shared" si="127"/>
        <v>2.673</v>
      </c>
      <c r="T234" s="4">
        <f t="shared" si="128"/>
        <v>5.3460000000000001</v>
      </c>
      <c r="U234" s="18">
        <f t="shared" si="129"/>
        <v>8.0190000000000001</v>
      </c>
      <c r="W234" s="17">
        <f t="shared" si="130"/>
        <v>2.97</v>
      </c>
      <c r="X234" s="4">
        <f t="shared" si="131"/>
        <v>5.94</v>
      </c>
      <c r="Y234" s="18">
        <f t="shared" si="132"/>
        <v>8.91</v>
      </c>
      <c r="AA234" s="17">
        <f t="shared" si="117"/>
        <v>1.7902500000000001</v>
      </c>
      <c r="AB234" s="4">
        <f t="shared" si="118"/>
        <v>3.5805000000000002</v>
      </c>
      <c r="AC234" s="18">
        <f t="shared" si="119"/>
        <v>5.3707500000000001</v>
      </c>
    </row>
    <row r="235" spans="1:29" x14ac:dyDescent="0.25">
      <c r="B235" s="2" t="s">
        <v>107</v>
      </c>
      <c r="D235" s="2">
        <v>64</v>
      </c>
      <c r="E235" s="1">
        <v>39</v>
      </c>
      <c r="G235" s="17">
        <f t="shared" si="120"/>
        <v>1.984</v>
      </c>
      <c r="H235" s="4">
        <f t="shared" si="121"/>
        <v>3.968</v>
      </c>
      <c r="I235" s="18">
        <f t="shared" si="122"/>
        <v>5.952</v>
      </c>
      <c r="J235" s="2"/>
      <c r="K235" s="17">
        <f t="shared" si="123"/>
        <v>5.44</v>
      </c>
      <c r="L235" s="4">
        <f t="shared" si="124"/>
        <v>10.88</v>
      </c>
      <c r="M235" s="18">
        <f t="shared" si="125"/>
        <v>16.32</v>
      </c>
      <c r="O235" s="17">
        <f t="shared" si="126"/>
        <v>5.44</v>
      </c>
      <c r="P235" s="4">
        <f t="shared" si="126"/>
        <v>5.44</v>
      </c>
      <c r="Q235" s="18">
        <f t="shared" si="126"/>
        <v>5.44</v>
      </c>
      <c r="S235" s="17">
        <f t="shared" si="127"/>
        <v>5.1840000000000011</v>
      </c>
      <c r="T235" s="4">
        <f t="shared" si="128"/>
        <v>10.368000000000002</v>
      </c>
      <c r="U235" s="18">
        <f t="shared" si="129"/>
        <v>15.552</v>
      </c>
      <c r="W235" s="17">
        <f t="shared" si="130"/>
        <v>5.7600000000000007</v>
      </c>
      <c r="X235" s="4">
        <f t="shared" si="131"/>
        <v>11.520000000000001</v>
      </c>
      <c r="Y235" s="18">
        <f t="shared" si="132"/>
        <v>17.28</v>
      </c>
      <c r="AA235" s="17">
        <f t="shared" si="117"/>
        <v>3.472</v>
      </c>
      <c r="AB235" s="4">
        <f t="shared" si="118"/>
        <v>6.944</v>
      </c>
      <c r="AC235" s="18">
        <f t="shared" si="119"/>
        <v>10.415999999999999</v>
      </c>
    </row>
    <row r="236" spans="1:29" x14ac:dyDescent="0.25">
      <c r="B236" s="2" t="s">
        <v>273</v>
      </c>
      <c r="D236" s="2">
        <v>85</v>
      </c>
      <c r="E236" s="1">
        <v>30</v>
      </c>
      <c r="G236" s="17">
        <f t="shared" si="120"/>
        <v>2.6350000000000002</v>
      </c>
      <c r="H236" s="4">
        <f t="shared" si="121"/>
        <v>5.2700000000000005</v>
      </c>
      <c r="I236" s="18">
        <f t="shared" si="122"/>
        <v>7.9050000000000002</v>
      </c>
      <c r="J236" s="2"/>
      <c r="K236" s="17">
        <f t="shared" si="123"/>
        <v>7.2250000000000005</v>
      </c>
      <c r="L236" s="4">
        <f t="shared" si="124"/>
        <v>14.450000000000001</v>
      </c>
      <c r="M236" s="18">
        <f t="shared" si="125"/>
        <v>21.675000000000001</v>
      </c>
      <c r="O236" s="17">
        <f t="shared" si="126"/>
        <v>7.2250000000000005</v>
      </c>
      <c r="P236" s="4">
        <f t="shared" si="126"/>
        <v>7.2250000000000005</v>
      </c>
      <c r="Q236" s="18">
        <f t="shared" si="126"/>
        <v>7.2250000000000005</v>
      </c>
      <c r="S236" s="17">
        <f t="shared" si="127"/>
        <v>6.8850000000000016</v>
      </c>
      <c r="T236" s="4">
        <f t="shared" si="128"/>
        <v>13.770000000000003</v>
      </c>
      <c r="U236" s="18">
        <f t="shared" si="129"/>
        <v>20.655000000000001</v>
      </c>
      <c r="W236" s="17">
        <f t="shared" si="130"/>
        <v>7.65</v>
      </c>
      <c r="X236" s="4">
        <f t="shared" si="131"/>
        <v>15.3</v>
      </c>
      <c r="Y236" s="18">
        <f t="shared" si="132"/>
        <v>22.95</v>
      </c>
      <c r="AA236" s="17">
        <f t="shared" si="117"/>
        <v>4.611250000000001</v>
      </c>
      <c r="AB236" s="4">
        <f t="shared" si="118"/>
        <v>9.2225000000000019</v>
      </c>
      <c r="AC236" s="18">
        <f t="shared" si="119"/>
        <v>13.83375</v>
      </c>
    </row>
    <row r="237" spans="1:29" x14ac:dyDescent="0.25">
      <c r="B237" s="2" t="s">
        <v>274</v>
      </c>
      <c r="D237" s="2">
        <v>105</v>
      </c>
      <c r="E237" s="1">
        <v>40</v>
      </c>
      <c r="G237" s="17">
        <f t="shared" si="120"/>
        <v>3.2549999999999999</v>
      </c>
      <c r="H237" s="4">
        <f t="shared" si="121"/>
        <v>6.51</v>
      </c>
      <c r="I237" s="18">
        <f t="shared" si="122"/>
        <v>9.7649999999999988</v>
      </c>
      <c r="J237" s="2"/>
      <c r="K237" s="17">
        <f t="shared" si="123"/>
        <v>8.9250000000000007</v>
      </c>
      <c r="L237" s="4">
        <f t="shared" si="124"/>
        <v>17.850000000000001</v>
      </c>
      <c r="M237" s="18">
        <f t="shared" si="125"/>
        <v>26.774999999999999</v>
      </c>
      <c r="O237" s="17">
        <f t="shared" si="126"/>
        <v>8.9250000000000007</v>
      </c>
      <c r="P237" s="4">
        <f t="shared" si="126"/>
        <v>8.9250000000000007</v>
      </c>
      <c r="Q237" s="18">
        <f t="shared" si="126"/>
        <v>8.9250000000000007</v>
      </c>
      <c r="S237" s="17">
        <f t="shared" si="127"/>
        <v>8.5050000000000008</v>
      </c>
      <c r="T237" s="4">
        <f t="shared" si="128"/>
        <v>17.010000000000002</v>
      </c>
      <c r="U237" s="18">
        <f t="shared" si="129"/>
        <v>25.515000000000004</v>
      </c>
      <c r="W237" s="17">
        <f t="shared" si="130"/>
        <v>9.4500000000000011</v>
      </c>
      <c r="X237" s="4">
        <f t="shared" si="131"/>
        <v>18.900000000000002</v>
      </c>
      <c r="Y237" s="18">
        <f t="shared" si="132"/>
        <v>28.349999999999998</v>
      </c>
      <c r="AA237" s="17">
        <f t="shared" si="117"/>
        <v>5.6962499999999991</v>
      </c>
      <c r="AB237" s="4">
        <f t="shared" si="118"/>
        <v>11.392499999999998</v>
      </c>
      <c r="AC237" s="18">
        <f t="shared" si="119"/>
        <v>17.088749999999997</v>
      </c>
    </row>
    <row r="238" spans="1:29" x14ac:dyDescent="0.25">
      <c r="B238" s="2" t="s">
        <v>275</v>
      </c>
      <c r="D238" s="2">
        <v>81</v>
      </c>
      <c r="E238" s="1">
        <v>30</v>
      </c>
      <c r="G238" s="17">
        <f t="shared" si="120"/>
        <v>2.5110000000000001</v>
      </c>
      <c r="H238" s="4">
        <f t="shared" si="121"/>
        <v>5.0220000000000002</v>
      </c>
      <c r="I238" s="18">
        <f t="shared" si="122"/>
        <v>7.5329999999999995</v>
      </c>
      <c r="J238" s="2"/>
      <c r="K238" s="17">
        <f t="shared" si="123"/>
        <v>6.8849999999999998</v>
      </c>
      <c r="L238" s="4">
        <f t="shared" si="124"/>
        <v>13.77</v>
      </c>
      <c r="M238" s="18">
        <f t="shared" si="125"/>
        <v>20.654999999999998</v>
      </c>
      <c r="O238" s="17">
        <f t="shared" si="126"/>
        <v>6.8849999999999998</v>
      </c>
      <c r="P238" s="4">
        <f t="shared" si="126"/>
        <v>6.8849999999999998</v>
      </c>
      <c r="Q238" s="18">
        <f t="shared" si="126"/>
        <v>6.8849999999999998</v>
      </c>
      <c r="S238" s="17">
        <f t="shared" si="127"/>
        <v>6.5609999999999999</v>
      </c>
      <c r="T238" s="4">
        <f t="shared" si="128"/>
        <v>13.122</v>
      </c>
      <c r="U238" s="18">
        <f t="shared" si="129"/>
        <v>19.683</v>
      </c>
      <c r="W238" s="17">
        <f t="shared" si="130"/>
        <v>7.2900000000000009</v>
      </c>
      <c r="X238" s="4">
        <f t="shared" si="131"/>
        <v>14.580000000000002</v>
      </c>
      <c r="Y238" s="18">
        <f t="shared" si="132"/>
        <v>21.87</v>
      </c>
      <c r="AA238" s="17">
        <f t="shared" si="117"/>
        <v>4.3942499999999995</v>
      </c>
      <c r="AB238" s="4">
        <f t="shared" si="118"/>
        <v>8.7884999999999991</v>
      </c>
      <c r="AC238" s="18">
        <f t="shared" si="119"/>
        <v>13.182749999999999</v>
      </c>
    </row>
    <row r="239" spans="1:29" x14ac:dyDescent="0.25">
      <c r="B239" s="2" t="s">
        <v>276</v>
      </c>
      <c r="D239" s="2">
        <v>79</v>
      </c>
      <c r="E239" s="1">
        <v>30</v>
      </c>
      <c r="G239" s="17">
        <f t="shared" si="120"/>
        <v>2.4489999999999998</v>
      </c>
      <c r="H239" s="4">
        <f t="shared" si="121"/>
        <v>4.8979999999999997</v>
      </c>
      <c r="I239" s="18">
        <f t="shared" si="122"/>
        <v>7.3469999999999995</v>
      </c>
      <c r="J239" s="2"/>
      <c r="K239" s="17">
        <f t="shared" si="123"/>
        <v>6.7149999999999999</v>
      </c>
      <c r="L239" s="4">
        <f t="shared" si="124"/>
        <v>13.43</v>
      </c>
      <c r="M239" s="18">
        <f t="shared" si="125"/>
        <v>20.144999999999996</v>
      </c>
      <c r="O239" s="17">
        <f t="shared" ref="O239:Q258" si="133">+$D239*0.85*0.1</f>
        <v>6.7149999999999999</v>
      </c>
      <c r="P239" s="4">
        <f t="shared" si="133"/>
        <v>6.7149999999999999</v>
      </c>
      <c r="Q239" s="18">
        <f t="shared" si="133"/>
        <v>6.7149999999999999</v>
      </c>
      <c r="S239" s="17">
        <f t="shared" si="127"/>
        <v>6.3990000000000009</v>
      </c>
      <c r="T239" s="4">
        <f t="shared" si="128"/>
        <v>12.798000000000002</v>
      </c>
      <c r="U239" s="18">
        <f t="shared" si="129"/>
        <v>19.196999999999999</v>
      </c>
      <c r="W239" s="17">
        <f t="shared" si="130"/>
        <v>7.1100000000000012</v>
      </c>
      <c r="X239" s="4">
        <f t="shared" si="131"/>
        <v>14.220000000000002</v>
      </c>
      <c r="Y239" s="18">
        <f t="shared" si="132"/>
        <v>21.330000000000002</v>
      </c>
      <c r="AA239" s="17">
        <f t="shared" si="117"/>
        <v>4.2857499999999993</v>
      </c>
      <c r="AB239" s="4">
        <f t="shared" si="118"/>
        <v>8.5714999999999986</v>
      </c>
      <c r="AC239" s="18">
        <f t="shared" si="119"/>
        <v>12.857249999999999</v>
      </c>
    </row>
    <row r="240" spans="1:29" x14ac:dyDescent="0.25">
      <c r="B240" s="2" t="s">
        <v>277</v>
      </c>
      <c r="D240" s="2">
        <v>68</v>
      </c>
      <c r="E240" s="1">
        <v>30</v>
      </c>
      <c r="G240" s="17">
        <f t="shared" si="120"/>
        <v>2.1080000000000001</v>
      </c>
      <c r="H240" s="4">
        <f t="shared" si="121"/>
        <v>4.2160000000000002</v>
      </c>
      <c r="I240" s="18">
        <f t="shared" si="122"/>
        <v>6.323999999999999</v>
      </c>
      <c r="J240" s="2"/>
      <c r="K240" s="17">
        <f t="shared" si="123"/>
        <v>5.78</v>
      </c>
      <c r="L240" s="4">
        <f t="shared" si="124"/>
        <v>11.56</v>
      </c>
      <c r="M240" s="18">
        <f t="shared" si="125"/>
        <v>17.34</v>
      </c>
      <c r="O240" s="17">
        <f t="shared" si="133"/>
        <v>5.78</v>
      </c>
      <c r="P240" s="4">
        <f t="shared" si="133"/>
        <v>5.78</v>
      </c>
      <c r="Q240" s="18">
        <f t="shared" si="133"/>
        <v>5.78</v>
      </c>
      <c r="S240" s="17">
        <f t="shared" si="127"/>
        <v>5.5080000000000009</v>
      </c>
      <c r="T240" s="4">
        <f t="shared" si="128"/>
        <v>11.016000000000002</v>
      </c>
      <c r="U240" s="18">
        <f t="shared" si="129"/>
        <v>16.524000000000001</v>
      </c>
      <c r="W240" s="17">
        <f t="shared" si="130"/>
        <v>6.120000000000001</v>
      </c>
      <c r="X240" s="4">
        <f t="shared" si="131"/>
        <v>12.240000000000002</v>
      </c>
      <c r="Y240" s="18">
        <f t="shared" si="132"/>
        <v>18.36</v>
      </c>
      <c r="AA240" s="17">
        <f t="shared" si="117"/>
        <v>3.6890000000000001</v>
      </c>
      <c r="AB240" s="4">
        <f t="shared" si="118"/>
        <v>7.3780000000000001</v>
      </c>
      <c r="AC240" s="18">
        <f t="shared" si="119"/>
        <v>11.067</v>
      </c>
    </row>
    <row r="241" spans="2:29" x14ac:dyDescent="0.25">
      <c r="B241" s="2" t="s">
        <v>278</v>
      </c>
      <c r="D241" s="2">
        <v>145</v>
      </c>
      <c r="E241" s="1">
        <v>60</v>
      </c>
      <c r="G241" s="17">
        <f t="shared" si="120"/>
        <v>4.4950000000000001</v>
      </c>
      <c r="H241" s="4">
        <f t="shared" si="121"/>
        <v>8.99</v>
      </c>
      <c r="I241" s="18">
        <f t="shared" si="122"/>
        <v>13.485000000000001</v>
      </c>
      <c r="J241" s="2"/>
      <c r="K241" s="17">
        <f t="shared" si="123"/>
        <v>12.325000000000001</v>
      </c>
      <c r="L241" s="4">
        <f t="shared" si="124"/>
        <v>24.650000000000002</v>
      </c>
      <c r="M241" s="18">
        <f t="shared" si="125"/>
        <v>36.975000000000001</v>
      </c>
      <c r="O241" s="17">
        <f t="shared" si="133"/>
        <v>12.325000000000001</v>
      </c>
      <c r="P241" s="4">
        <f t="shared" si="133"/>
        <v>12.325000000000001</v>
      </c>
      <c r="Q241" s="18">
        <f t="shared" si="133"/>
        <v>12.325000000000001</v>
      </c>
      <c r="S241" s="17">
        <f t="shared" si="127"/>
        <v>11.745000000000001</v>
      </c>
      <c r="T241" s="4">
        <f t="shared" si="128"/>
        <v>23.490000000000002</v>
      </c>
      <c r="U241" s="18">
        <f t="shared" si="129"/>
        <v>35.234999999999999</v>
      </c>
      <c r="W241" s="17">
        <f t="shared" si="130"/>
        <v>13.05</v>
      </c>
      <c r="X241" s="4">
        <f t="shared" si="131"/>
        <v>26.1</v>
      </c>
      <c r="Y241" s="18">
        <f t="shared" si="132"/>
        <v>39.15</v>
      </c>
      <c r="AA241" s="17">
        <f t="shared" si="117"/>
        <v>7.8662500000000009</v>
      </c>
      <c r="AB241" s="4">
        <f t="shared" si="118"/>
        <v>15.732500000000002</v>
      </c>
      <c r="AC241" s="18">
        <f t="shared" si="119"/>
        <v>23.598750000000003</v>
      </c>
    </row>
    <row r="242" spans="2:29" s="29" customFormat="1" x14ac:dyDescent="0.25">
      <c r="B242" s="2" t="s">
        <v>279</v>
      </c>
      <c r="D242" s="2">
        <v>90</v>
      </c>
      <c r="E242" s="29">
        <v>40</v>
      </c>
      <c r="G242" s="17">
        <f t="shared" si="120"/>
        <v>2.79</v>
      </c>
      <c r="H242" s="4">
        <f t="shared" si="121"/>
        <v>5.58</v>
      </c>
      <c r="I242" s="18">
        <f t="shared" si="122"/>
        <v>8.3699999999999992</v>
      </c>
      <c r="J242" s="2"/>
      <c r="K242" s="17">
        <f t="shared" si="123"/>
        <v>7.65</v>
      </c>
      <c r="L242" s="4">
        <f t="shared" si="124"/>
        <v>15.3</v>
      </c>
      <c r="M242" s="18">
        <f t="shared" si="125"/>
        <v>22.95</v>
      </c>
      <c r="O242" s="17">
        <f t="shared" si="133"/>
        <v>7.65</v>
      </c>
      <c r="P242" s="4">
        <f t="shared" si="133"/>
        <v>7.65</v>
      </c>
      <c r="Q242" s="18">
        <f t="shared" si="133"/>
        <v>7.65</v>
      </c>
      <c r="S242" s="17">
        <f t="shared" si="127"/>
        <v>7.2900000000000009</v>
      </c>
      <c r="T242" s="4">
        <f t="shared" si="128"/>
        <v>14.580000000000002</v>
      </c>
      <c r="U242" s="18">
        <f t="shared" si="129"/>
        <v>21.87</v>
      </c>
      <c r="W242" s="17">
        <f t="shared" si="130"/>
        <v>8.1</v>
      </c>
      <c r="X242" s="4">
        <f t="shared" si="131"/>
        <v>16.2</v>
      </c>
      <c r="Y242" s="18">
        <f t="shared" si="132"/>
        <v>24.3</v>
      </c>
      <c r="AA242" s="17">
        <f t="shared" si="117"/>
        <v>4.8825000000000003</v>
      </c>
      <c r="AB242" s="4">
        <f t="shared" si="118"/>
        <v>9.7650000000000006</v>
      </c>
      <c r="AC242" s="18">
        <f t="shared" si="119"/>
        <v>14.647499999999997</v>
      </c>
    </row>
    <row r="243" spans="2:29" s="29" customFormat="1" x14ac:dyDescent="0.25">
      <c r="B243" s="2" t="s">
        <v>300</v>
      </c>
      <c r="D243" s="2">
        <v>101</v>
      </c>
      <c r="E243" s="29">
        <v>40</v>
      </c>
      <c r="G243" s="17">
        <f t="shared" si="120"/>
        <v>3.1310000000000002</v>
      </c>
      <c r="H243" s="4">
        <f t="shared" si="121"/>
        <v>6.2620000000000005</v>
      </c>
      <c r="I243" s="18">
        <f t="shared" si="122"/>
        <v>9.3929999999999989</v>
      </c>
      <c r="J243" s="2"/>
      <c r="K243" s="17">
        <f t="shared" si="123"/>
        <v>8.5849999999999991</v>
      </c>
      <c r="L243" s="4">
        <f t="shared" si="124"/>
        <v>17.169999999999998</v>
      </c>
      <c r="M243" s="18">
        <f t="shared" si="125"/>
        <v>25.754999999999999</v>
      </c>
      <c r="O243" s="17">
        <f t="shared" si="133"/>
        <v>8.5849999999999991</v>
      </c>
      <c r="P243" s="4">
        <f t="shared" si="133"/>
        <v>8.5849999999999991</v>
      </c>
      <c r="Q243" s="18">
        <f t="shared" si="133"/>
        <v>8.5849999999999991</v>
      </c>
      <c r="S243" s="17">
        <f t="shared" si="127"/>
        <v>8.1810000000000009</v>
      </c>
      <c r="T243" s="4">
        <f t="shared" si="128"/>
        <v>16.362000000000002</v>
      </c>
      <c r="U243" s="18">
        <f t="shared" si="129"/>
        <v>24.542999999999999</v>
      </c>
      <c r="W243" s="17">
        <f t="shared" si="130"/>
        <v>9.0900000000000016</v>
      </c>
      <c r="X243" s="4">
        <f t="shared" si="131"/>
        <v>18.180000000000003</v>
      </c>
      <c r="Y243" s="18">
        <f t="shared" si="132"/>
        <v>27.27</v>
      </c>
      <c r="AA243" s="17">
        <f t="shared" si="117"/>
        <v>5.4792500000000004</v>
      </c>
      <c r="AB243" s="4">
        <f t="shared" si="118"/>
        <v>10.958500000000001</v>
      </c>
      <c r="AC243" s="18">
        <f t="shared" si="119"/>
        <v>16.437749999999998</v>
      </c>
    </row>
    <row r="244" spans="2:29" s="29" customFormat="1" x14ac:dyDescent="0.25">
      <c r="B244" s="2" t="s">
        <v>280</v>
      </c>
      <c r="D244" s="2">
        <v>44</v>
      </c>
      <c r="E244" s="29">
        <v>20</v>
      </c>
      <c r="G244" s="17">
        <f t="shared" si="120"/>
        <v>1.3640000000000001</v>
      </c>
      <c r="H244" s="4">
        <f t="shared" si="121"/>
        <v>2.7280000000000002</v>
      </c>
      <c r="I244" s="18">
        <f t="shared" si="122"/>
        <v>4.0919999999999996</v>
      </c>
      <c r="J244" s="2"/>
      <c r="K244" s="17">
        <f t="shared" si="123"/>
        <v>3.74</v>
      </c>
      <c r="L244" s="4">
        <f t="shared" si="124"/>
        <v>7.48</v>
      </c>
      <c r="M244" s="18">
        <f t="shared" si="125"/>
        <v>11.219999999999999</v>
      </c>
      <c r="O244" s="17">
        <f t="shared" si="133"/>
        <v>3.74</v>
      </c>
      <c r="P244" s="4">
        <f t="shared" si="133"/>
        <v>3.74</v>
      </c>
      <c r="Q244" s="18">
        <f t="shared" si="133"/>
        <v>3.74</v>
      </c>
      <c r="S244" s="17">
        <f t="shared" si="127"/>
        <v>3.5640000000000001</v>
      </c>
      <c r="T244" s="4">
        <f t="shared" si="128"/>
        <v>7.1280000000000001</v>
      </c>
      <c r="U244" s="18">
        <f t="shared" si="129"/>
        <v>10.692</v>
      </c>
      <c r="W244" s="17">
        <f t="shared" si="130"/>
        <v>3.9600000000000004</v>
      </c>
      <c r="X244" s="4">
        <f t="shared" si="131"/>
        <v>7.9200000000000008</v>
      </c>
      <c r="Y244" s="18">
        <f t="shared" si="132"/>
        <v>11.88</v>
      </c>
      <c r="AA244" s="17">
        <f t="shared" si="117"/>
        <v>2.387</v>
      </c>
      <c r="AB244" s="4">
        <f t="shared" si="118"/>
        <v>4.774</v>
      </c>
      <c r="AC244" s="18">
        <f t="shared" si="119"/>
        <v>7.1610000000000005</v>
      </c>
    </row>
    <row r="245" spans="2:29" s="29" customFormat="1" x14ac:dyDescent="0.25">
      <c r="B245" s="2" t="s">
        <v>281</v>
      </c>
      <c r="D245" s="2">
        <v>93</v>
      </c>
      <c r="E245" s="29">
        <v>40</v>
      </c>
      <c r="G245" s="17">
        <f t="shared" si="120"/>
        <v>2.883</v>
      </c>
      <c r="H245" s="4">
        <f t="shared" si="121"/>
        <v>5.766</v>
      </c>
      <c r="I245" s="18">
        <f t="shared" si="122"/>
        <v>8.6489999999999991</v>
      </c>
      <c r="J245" s="2"/>
      <c r="K245" s="17">
        <f t="shared" si="123"/>
        <v>7.9050000000000002</v>
      </c>
      <c r="L245" s="4">
        <f t="shared" si="124"/>
        <v>15.81</v>
      </c>
      <c r="M245" s="18">
        <f t="shared" si="125"/>
        <v>23.715</v>
      </c>
      <c r="O245" s="17">
        <f t="shared" si="133"/>
        <v>7.9050000000000002</v>
      </c>
      <c r="P245" s="4">
        <f t="shared" si="133"/>
        <v>7.9050000000000002</v>
      </c>
      <c r="Q245" s="18">
        <f t="shared" si="133"/>
        <v>7.9050000000000002</v>
      </c>
      <c r="S245" s="17">
        <f t="shared" si="127"/>
        <v>7.5330000000000004</v>
      </c>
      <c r="T245" s="4">
        <f t="shared" si="128"/>
        <v>15.066000000000001</v>
      </c>
      <c r="U245" s="18">
        <f t="shared" si="129"/>
        <v>22.599</v>
      </c>
      <c r="W245" s="17">
        <f t="shared" si="130"/>
        <v>8.370000000000001</v>
      </c>
      <c r="X245" s="4">
        <f t="shared" si="131"/>
        <v>16.740000000000002</v>
      </c>
      <c r="Y245" s="18">
        <f t="shared" si="132"/>
        <v>25.11</v>
      </c>
      <c r="AA245" s="17">
        <f t="shared" si="117"/>
        <v>5.0452500000000002</v>
      </c>
      <c r="AB245" s="4">
        <f t="shared" si="118"/>
        <v>10.0905</v>
      </c>
      <c r="AC245" s="18">
        <f t="shared" si="119"/>
        <v>15.13575</v>
      </c>
    </row>
    <row r="246" spans="2:29" s="29" customFormat="1" x14ac:dyDescent="0.25">
      <c r="B246" s="2" t="s">
        <v>282</v>
      </c>
      <c r="D246" s="2">
        <v>41</v>
      </c>
      <c r="E246" s="29">
        <v>20</v>
      </c>
      <c r="G246" s="17">
        <f t="shared" si="120"/>
        <v>1.2709999999999999</v>
      </c>
      <c r="H246" s="4">
        <f t="shared" si="121"/>
        <v>2.5419999999999998</v>
      </c>
      <c r="I246" s="18">
        <f t="shared" si="122"/>
        <v>3.8129999999999997</v>
      </c>
      <c r="J246" s="2"/>
      <c r="K246" s="17">
        <f t="shared" si="123"/>
        <v>3.4850000000000003</v>
      </c>
      <c r="L246" s="4">
        <f t="shared" si="124"/>
        <v>6.9700000000000006</v>
      </c>
      <c r="M246" s="18">
        <f t="shared" si="125"/>
        <v>10.455</v>
      </c>
      <c r="O246" s="17">
        <f t="shared" si="133"/>
        <v>3.4850000000000003</v>
      </c>
      <c r="P246" s="4">
        <f t="shared" si="133"/>
        <v>3.4850000000000003</v>
      </c>
      <c r="Q246" s="18">
        <f t="shared" si="133"/>
        <v>3.4850000000000003</v>
      </c>
      <c r="S246" s="17">
        <f t="shared" si="127"/>
        <v>3.3210000000000002</v>
      </c>
      <c r="T246" s="4">
        <f t="shared" si="128"/>
        <v>6.6420000000000003</v>
      </c>
      <c r="U246" s="18">
        <f t="shared" si="129"/>
        <v>9.9629999999999992</v>
      </c>
      <c r="W246" s="17">
        <f t="shared" si="130"/>
        <v>3.69</v>
      </c>
      <c r="X246" s="4">
        <f t="shared" si="131"/>
        <v>7.38</v>
      </c>
      <c r="Y246" s="18">
        <f t="shared" si="132"/>
        <v>11.069999999999999</v>
      </c>
      <c r="AA246" s="17">
        <f t="shared" si="117"/>
        <v>2.2242500000000001</v>
      </c>
      <c r="AB246" s="4">
        <f t="shared" si="118"/>
        <v>4.4485000000000001</v>
      </c>
      <c r="AC246" s="18">
        <f t="shared" si="119"/>
        <v>6.6727499999999997</v>
      </c>
    </row>
    <row r="247" spans="2:29" s="29" customFormat="1" x14ac:dyDescent="0.25">
      <c r="B247" s="2" t="s">
        <v>283</v>
      </c>
      <c r="D247" s="2">
        <v>102</v>
      </c>
      <c r="E247" s="29">
        <v>40</v>
      </c>
      <c r="G247" s="17">
        <f t="shared" si="120"/>
        <v>3.1620000000000004</v>
      </c>
      <c r="H247" s="4">
        <f t="shared" si="121"/>
        <v>6.3240000000000007</v>
      </c>
      <c r="I247" s="18">
        <f t="shared" si="122"/>
        <v>9.4860000000000007</v>
      </c>
      <c r="J247" s="2"/>
      <c r="K247" s="17">
        <f t="shared" si="123"/>
        <v>8.67</v>
      </c>
      <c r="L247" s="4">
        <f t="shared" si="124"/>
        <v>17.34</v>
      </c>
      <c r="M247" s="18">
        <f t="shared" si="125"/>
        <v>26.01</v>
      </c>
      <c r="O247" s="17">
        <f t="shared" si="133"/>
        <v>8.67</v>
      </c>
      <c r="P247" s="4">
        <f t="shared" si="133"/>
        <v>8.67</v>
      </c>
      <c r="Q247" s="18">
        <f t="shared" si="133"/>
        <v>8.67</v>
      </c>
      <c r="S247" s="17">
        <f t="shared" si="127"/>
        <v>8.2620000000000005</v>
      </c>
      <c r="T247" s="4">
        <f t="shared" si="128"/>
        <v>16.524000000000001</v>
      </c>
      <c r="U247" s="18">
        <f t="shared" si="129"/>
        <v>24.786000000000001</v>
      </c>
      <c r="W247" s="17">
        <f t="shared" si="130"/>
        <v>9.18</v>
      </c>
      <c r="X247" s="4">
        <f t="shared" si="131"/>
        <v>18.36</v>
      </c>
      <c r="Y247" s="18">
        <f t="shared" si="132"/>
        <v>27.54</v>
      </c>
      <c r="AA247" s="17">
        <f t="shared" si="117"/>
        <v>5.5335000000000001</v>
      </c>
      <c r="AB247" s="4">
        <f t="shared" si="118"/>
        <v>11.067</v>
      </c>
      <c r="AC247" s="18">
        <f t="shared" si="119"/>
        <v>16.6005</v>
      </c>
    </row>
    <row r="248" spans="2:29" s="29" customFormat="1" x14ac:dyDescent="0.25">
      <c r="B248" s="2" t="s">
        <v>284</v>
      </c>
      <c r="D248" s="2">
        <v>92</v>
      </c>
      <c r="E248" s="29">
        <v>40</v>
      </c>
      <c r="G248" s="17">
        <f t="shared" si="120"/>
        <v>2.8520000000000003</v>
      </c>
      <c r="H248" s="4">
        <f t="shared" si="121"/>
        <v>5.7040000000000006</v>
      </c>
      <c r="I248" s="18">
        <f t="shared" si="122"/>
        <v>8.5559999999999992</v>
      </c>
      <c r="J248" s="2"/>
      <c r="K248" s="17">
        <f t="shared" si="123"/>
        <v>7.82</v>
      </c>
      <c r="L248" s="4">
        <f t="shared" si="124"/>
        <v>15.64</v>
      </c>
      <c r="M248" s="18">
        <f t="shared" si="125"/>
        <v>23.46</v>
      </c>
      <c r="O248" s="17">
        <f t="shared" si="133"/>
        <v>7.82</v>
      </c>
      <c r="P248" s="4">
        <f t="shared" si="133"/>
        <v>7.82</v>
      </c>
      <c r="Q248" s="18">
        <f t="shared" si="133"/>
        <v>7.82</v>
      </c>
      <c r="S248" s="17">
        <f t="shared" si="127"/>
        <v>7.4520000000000017</v>
      </c>
      <c r="T248" s="4">
        <f t="shared" si="128"/>
        <v>14.904000000000003</v>
      </c>
      <c r="U248" s="18">
        <f t="shared" si="129"/>
        <v>22.356000000000002</v>
      </c>
      <c r="W248" s="17">
        <f t="shared" si="130"/>
        <v>8.2799999999999994</v>
      </c>
      <c r="X248" s="4">
        <f t="shared" si="131"/>
        <v>16.559999999999999</v>
      </c>
      <c r="Y248" s="18">
        <f t="shared" si="132"/>
        <v>24.84</v>
      </c>
      <c r="AA248" s="17">
        <f t="shared" si="117"/>
        <v>4.9909999999999997</v>
      </c>
      <c r="AB248" s="4">
        <f t="shared" si="118"/>
        <v>9.9819999999999993</v>
      </c>
      <c r="AC248" s="18">
        <f t="shared" si="119"/>
        <v>14.972999999999999</v>
      </c>
    </row>
    <row r="249" spans="2:29" s="29" customFormat="1" x14ac:dyDescent="0.25">
      <c r="B249" s="2" t="s">
        <v>285</v>
      </c>
      <c r="D249" s="2">
        <v>41</v>
      </c>
      <c r="E249" s="29">
        <v>20</v>
      </c>
      <c r="G249" s="17">
        <f t="shared" si="120"/>
        <v>1.2709999999999999</v>
      </c>
      <c r="H249" s="4">
        <f t="shared" si="121"/>
        <v>2.5419999999999998</v>
      </c>
      <c r="I249" s="18">
        <f t="shared" si="122"/>
        <v>3.8129999999999997</v>
      </c>
      <c r="J249" s="2"/>
      <c r="K249" s="17">
        <f t="shared" si="123"/>
        <v>3.4850000000000003</v>
      </c>
      <c r="L249" s="4">
        <f t="shared" si="124"/>
        <v>6.9700000000000006</v>
      </c>
      <c r="M249" s="18">
        <f t="shared" si="125"/>
        <v>10.455</v>
      </c>
      <c r="O249" s="17">
        <f t="shared" si="133"/>
        <v>3.4850000000000003</v>
      </c>
      <c r="P249" s="4">
        <f t="shared" si="133"/>
        <v>3.4850000000000003</v>
      </c>
      <c r="Q249" s="18">
        <f t="shared" si="133"/>
        <v>3.4850000000000003</v>
      </c>
      <c r="S249" s="17">
        <f t="shared" si="127"/>
        <v>3.3210000000000002</v>
      </c>
      <c r="T249" s="4">
        <f t="shared" si="128"/>
        <v>6.6420000000000003</v>
      </c>
      <c r="U249" s="18">
        <f t="shared" si="129"/>
        <v>9.9629999999999992</v>
      </c>
      <c r="W249" s="17">
        <f t="shared" si="130"/>
        <v>3.69</v>
      </c>
      <c r="X249" s="4">
        <f t="shared" si="131"/>
        <v>7.38</v>
      </c>
      <c r="Y249" s="18">
        <f t="shared" si="132"/>
        <v>11.069999999999999</v>
      </c>
      <c r="AA249" s="17">
        <f t="shared" si="117"/>
        <v>2.2242500000000001</v>
      </c>
      <c r="AB249" s="4">
        <f t="shared" si="118"/>
        <v>4.4485000000000001</v>
      </c>
      <c r="AC249" s="18">
        <f t="shared" si="119"/>
        <v>6.6727499999999997</v>
      </c>
    </row>
    <row r="250" spans="2:29" s="29" customFormat="1" x14ac:dyDescent="0.25">
      <c r="B250" s="2" t="s">
        <v>286</v>
      </c>
      <c r="D250" s="2">
        <v>92</v>
      </c>
      <c r="E250" s="29">
        <v>40</v>
      </c>
      <c r="G250" s="17">
        <f t="shared" si="120"/>
        <v>2.8520000000000003</v>
      </c>
      <c r="H250" s="4">
        <f t="shared" si="121"/>
        <v>5.7040000000000006</v>
      </c>
      <c r="I250" s="18">
        <f t="shared" si="122"/>
        <v>8.5559999999999992</v>
      </c>
      <c r="J250" s="2"/>
      <c r="K250" s="17">
        <f t="shared" si="123"/>
        <v>7.82</v>
      </c>
      <c r="L250" s="4">
        <f t="shared" si="124"/>
        <v>15.64</v>
      </c>
      <c r="M250" s="18">
        <f t="shared" si="125"/>
        <v>23.46</v>
      </c>
      <c r="O250" s="17">
        <f t="shared" si="133"/>
        <v>7.82</v>
      </c>
      <c r="P250" s="4">
        <f t="shared" si="133"/>
        <v>7.82</v>
      </c>
      <c r="Q250" s="18">
        <f t="shared" si="133"/>
        <v>7.82</v>
      </c>
      <c r="S250" s="17">
        <f t="shared" si="127"/>
        <v>7.4520000000000017</v>
      </c>
      <c r="T250" s="4">
        <f t="shared" si="128"/>
        <v>14.904000000000003</v>
      </c>
      <c r="U250" s="18">
        <f t="shared" si="129"/>
        <v>22.356000000000002</v>
      </c>
      <c r="W250" s="17">
        <f t="shared" si="130"/>
        <v>8.2799999999999994</v>
      </c>
      <c r="X250" s="4">
        <f t="shared" si="131"/>
        <v>16.559999999999999</v>
      </c>
      <c r="Y250" s="18">
        <f t="shared" si="132"/>
        <v>24.84</v>
      </c>
      <c r="AA250" s="17">
        <f t="shared" si="117"/>
        <v>4.9909999999999997</v>
      </c>
      <c r="AB250" s="4">
        <f t="shared" si="118"/>
        <v>9.9819999999999993</v>
      </c>
      <c r="AC250" s="18">
        <f t="shared" si="119"/>
        <v>14.972999999999999</v>
      </c>
    </row>
    <row r="251" spans="2:29" s="29" customFormat="1" x14ac:dyDescent="0.25">
      <c r="B251" s="2" t="s">
        <v>287</v>
      </c>
      <c r="D251" s="2">
        <v>92</v>
      </c>
      <c r="E251" s="29">
        <v>40</v>
      </c>
      <c r="G251" s="17">
        <f t="shared" ref="G251:G275" si="134">+$D251*0.31*0.1</f>
        <v>2.8520000000000003</v>
      </c>
      <c r="H251" s="4">
        <f t="shared" ref="H251:H275" si="135">+$D251*0.31*0.2</f>
        <v>5.7040000000000006</v>
      </c>
      <c r="I251" s="18">
        <f t="shared" ref="I251:I275" si="136">+$D251*0.31*0.3</f>
        <v>8.5559999999999992</v>
      </c>
      <c r="J251" s="2"/>
      <c r="K251" s="17">
        <f t="shared" ref="K251:K275" si="137">+$D251*0.85*0.1</f>
        <v>7.82</v>
      </c>
      <c r="L251" s="4">
        <f t="shared" ref="L251:L275" si="138">+$D251*0.85*0.2</f>
        <v>15.64</v>
      </c>
      <c r="M251" s="18">
        <f t="shared" ref="M251:M275" si="139">+$D251*0.85*0.3</f>
        <v>23.46</v>
      </c>
      <c r="O251" s="17">
        <f t="shared" si="133"/>
        <v>7.82</v>
      </c>
      <c r="P251" s="4">
        <f t="shared" si="133"/>
        <v>7.82</v>
      </c>
      <c r="Q251" s="18">
        <f t="shared" si="133"/>
        <v>7.82</v>
      </c>
      <c r="S251" s="17">
        <f t="shared" ref="S251:S275" si="140">+$D251*0.81*0.1</f>
        <v>7.4520000000000017</v>
      </c>
      <c r="T251" s="4">
        <f t="shared" ref="T251:T275" si="141">+$D251*0.81*0.2</f>
        <v>14.904000000000003</v>
      </c>
      <c r="U251" s="18">
        <f t="shared" ref="U251:U275" si="142">+$D251*0.81*0.3</f>
        <v>22.356000000000002</v>
      </c>
      <c r="W251" s="17">
        <f t="shared" ref="W251:W275" si="143">+$D251*0.9*0.1</f>
        <v>8.2799999999999994</v>
      </c>
      <c r="X251" s="4">
        <f t="shared" ref="X251:X275" si="144">+$D251*0.9*0.2</f>
        <v>16.559999999999999</v>
      </c>
      <c r="Y251" s="18">
        <f t="shared" ref="Y251:Y275" si="145">+$D251*0.9*0.3</f>
        <v>24.84</v>
      </c>
      <c r="AA251" s="17">
        <f t="shared" si="117"/>
        <v>4.9909999999999997</v>
      </c>
      <c r="AB251" s="4">
        <f t="shared" si="118"/>
        <v>9.9819999999999993</v>
      </c>
      <c r="AC251" s="18">
        <f t="shared" si="119"/>
        <v>14.972999999999999</v>
      </c>
    </row>
    <row r="252" spans="2:29" s="29" customFormat="1" x14ac:dyDescent="0.25">
      <c r="B252" s="2" t="s">
        <v>288</v>
      </c>
      <c r="D252" s="2">
        <v>170</v>
      </c>
      <c r="E252" s="29">
        <v>70</v>
      </c>
      <c r="G252" s="17">
        <f t="shared" si="134"/>
        <v>5.2700000000000005</v>
      </c>
      <c r="H252" s="4">
        <f t="shared" si="135"/>
        <v>10.540000000000001</v>
      </c>
      <c r="I252" s="18">
        <f t="shared" si="136"/>
        <v>15.81</v>
      </c>
      <c r="J252" s="2"/>
      <c r="K252" s="17">
        <f t="shared" si="137"/>
        <v>14.450000000000001</v>
      </c>
      <c r="L252" s="4">
        <f t="shared" si="138"/>
        <v>28.900000000000002</v>
      </c>
      <c r="M252" s="18">
        <f t="shared" si="139"/>
        <v>43.35</v>
      </c>
      <c r="O252" s="17">
        <f t="shared" si="133"/>
        <v>14.450000000000001</v>
      </c>
      <c r="P252" s="4">
        <f t="shared" si="133"/>
        <v>14.450000000000001</v>
      </c>
      <c r="Q252" s="18">
        <f t="shared" si="133"/>
        <v>14.450000000000001</v>
      </c>
      <c r="S252" s="17">
        <f t="shared" si="140"/>
        <v>13.770000000000003</v>
      </c>
      <c r="T252" s="4">
        <f t="shared" si="141"/>
        <v>27.540000000000006</v>
      </c>
      <c r="U252" s="18">
        <f t="shared" si="142"/>
        <v>41.31</v>
      </c>
      <c r="W252" s="17">
        <f t="shared" si="143"/>
        <v>15.3</v>
      </c>
      <c r="X252" s="4">
        <f t="shared" si="144"/>
        <v>30.6</v>
      </c>
      <c r="Y252" s="18">
        <f t="shared" si="145"/>
        <v>45.9</v>
      </c>
      <c r="AA252" s="17">
        <f t="shared" si="117"/>
        <v>9.2225000000000019</v>
      </c>
      <c r="AB252" s="4">
        <f t="shared" si="118"/>
        <v>18.445000000000004</v>
      </c>
      <c r="AC252" s="18">
        <f t="shared" si="119"/>
        <v>27.6675</v>
      </c>
    </row>
    <row r="253" spans="2:29" s="29" customFormat="1" x14ac:dyDescent="0.25">
      <c r="B253" s="2" t="s">
        <v>289</v>
      </c>
      <c r="D253" s="2">
        <v>238</v>
      </c>
      <c r="E253" s="29">
        <v>90</v>
      </c>
      <c r="G253" s="17">
        <f t="shared" si="134"/>
        <v>7.3780000000000001</v>
      </c>
      <c r="H253" s="4">
        <f t="shared" si="135"/>
        <v>14.756</v>
      </c>
      <c r="I253" s="18">
        <f t="shared" si="136"/>
        <v>22.134</v>
      </c>
      <c r="J253" s="2"/>
      <c r="K253" s="17">
        <f t="shared" si="137"/>
        <v>20.23</v>
      </c>
      <c r="L253" s="4">
        <f t="shared" si="138"/>
        <v>40.46</v>
      </c>
      <c r="M253" s="18">
        <f t="shared" si="139"/>
        <v>60.689999999999991</v>
      </c>
      <c r="O253" s="17">
        <f t="shared" si="133"/>
        <v>20.23</v>
      </c>
      <c r="P253" s="4">
        <f t="shared" si="133"/>
        <v>20.23</v>
      </c>
      <c r="Q253" s="18">
        <f t="shared" si="133"/>
        <v>20.23</v>
      </c>
      <c r="S253" s="17">
        <f t="shared" si="140"/>
        <v>19.278000000000002</v>
      </c>
      <c r="T253" s="4">
        <f t="shared" si="141"/>
        <v>38.556000000000004</v>
      </c>
      <c r="U253" s="18">
        <f t="shared" si="142"/>
        <v>57.833999999999996</v>
      </c>
      <c r="W253" s="17">
        <f t="shared" si="143"/>
        <v>21.42</v>
      </c>
      <c r="X253" s="4">
        <f t="shared" si="144"/>
        <v>42.84</v>
      </c>
      <c r="Y253" s="18">
        <f t="shared" si="145"/>
        <v>64.260000000000005</v>
      </c>
      <c r="AA253" s="17">
        <f t="shared" si="117"/>
        <v>12.911500000000002</v>
      </c>
      <c r="AB253" s="4">
        <f t="shared" si="118"/>
        <v>25.823000000000004</v>
      </c>
      <c r="AC253" s="18">
        <f t="shared" si="119"/>
        <v>38.734500000000004</v>
      </c>
    </row>
    <row r="254" spans="2:29" s="29" customFormat="1" x14ac:dyDescent="0.25">
      <c r="B254" s="2" t="s">
        <v>290</v>
      </c>
      <c r="D254" s="2">
        <v>65</v>
      </c>
      <c r="E254" s="29">
        <v>30</v>
      </c>
      <c r="G254" s="17">
        <f t="shared" si="134"/>
        <v>2.0150000000000001</v>
      </c>
      <c r="H254" s="4">
        <f t="shared" si="135"/>
        <v>4.03</v>
      </c>
      <c r="I254" s="18">
        <f t="shared" si="136"/>
        <v>6.044999999999999</v>
      </c>
      <c r="J254" s="2"/>
      <c r="K254" s="17">
        <f t="shared" si="137"/>
        <v>5.5250000000000004</v>
      </c>
      <c r="L254" s="4">
        <f t="shared" si="138"/>
        <v>11.05</v>
      </c>
      <c r="M254" s="18">
        <f t="shared" si="139"/>
        <v>16.574999999999999</v>
      </c>
      <c r="O254" s="17">
        <f t="shared" si="133"/>
        <v>5.5250000000000004</v>
      </c>
      <c r="P254" s="4">
        <f t="shared" si="133"/>
        <v>5.5250000000000004</v>
      </c>
      <c r="Q254" s="18">
        <f t="shared" si="133"/>
        <v>5.5250000000000004</v>
      </c>
      <c r="S254" s="17">
        <f t="shared" si="140"/>
        <v>5.2650000000000006</v>
      </c>
      <c r="T254" s="4">
        <f t="shared" si="141"/>
        <v>10.530000000000001</v>
      </c>
      <c r="U254" s="18">
        <f t="shared" si="142"/>
        <v>15.795000000000002</v>
      </c>
      <c r="W254" s="17">
        <f t="shared" si="143"/>
        <v>5.8500000000000005</v>
      </c>
      <c r="X254" s="4">
        <f t="shared" si="144"/>
        <v>11.700000000000001</v>
      </c>
      <c r="Y254" s="18">
        <f t="shared" si="145"/>
        <v>17.55</v>
      </c>
      <c r="AA254" s="17">
        <f t="shared" si="117"/>
        <v>3.5262499999999997</v>
      </c>
      <c r="AB254" s="4">
        <f t="shared" si="118"/>
        <v>7.0524999999999993</v>
      </c>
      <c r="AC254" s="18">
        <f t="shared" si="119"/>
        <v>10.578749999999998</v>
      </c>
    </row>
    <row r="255" spans="2:29" s="29" customFormat="1" x14ac:dyDescent="0.25">
      <c r="B255" s="2" t="s">
        <v>291</v>
      </c>
      <c r="D255" s="2">
        <v>35</v>
      </c>
      <c r="E255" s="29">
        <v>20</v>
      </c>
      <c r="G255" s="17">
        <f t="shared" si="134"/>
        <v>1.085</v>
      </c>
      <c r="H255" s="4">
        <f t="shared" si="135"/>
        <v>2.17</v>
      </c>
      <c r="I255" s="18">
        <f t="shared" si="136"/>
        <v>3.2549999999999999</v>
      </c>
      <c r="J255" s="2"/>
      <c r="K255" s="17">
        <f t="shared" si="137"/>
        <v>2.9750000000000001</v>
      </c>
      <c r="L255" s="4">
        <f t="shared" si="138"/>
        <v>5.95</v>
      </c>
      <c r="M255" s="18">
        <f t="shared" si="139"/>
        <v>8.9249999999999989</v>
      </c>
      <c r="O255" s="17">
        <f t="shared" si="133"/>
        <v>2.9750000000000001</v>
      </c>
      <c r="P255" s="4">
        <f t="shared" si="133"/>
        <v>2.9750000000000001</v>
      </c>
      <c r="Q255" s="18">
        <f t="shared" si="133"/>
        <v>2.9750000000000001</v>
      </c>
      <c r="S255" s="17">
        <f t="shared" si="140"/>
        <v>2.8350000000000004</v>
      </c>
      <c r="T255" s="4">
        <f t="shared" si="141"/>
        <v>5.6700000000000008</v>
      </c>
      <c r="U255" s="18">
        <f t="shared" si="142"/>
        <v>8.5050000000000008</v>
      </c>
      <c r="W255" s="17">
        <f t="shared" si="143"/>
        <v>3.1500000000000004</v>
      </c>
      <c r="X255" s="4">
        <f t="shared" si="144"/>
        <v>6.3000000000000007</v>
      </c>
      <c r="Y255" s="18">
        <f t="shared" si="145"/>
        <v>9.4499999999999993</v>
      </c>
      <c r="AA255" s="17">
        <f t="shared" si="117"/>
        <v>1.8987500000000002</v>
      </c>
      <c r="AB255" s="4">
        <f t="shared" si="118"/>
        <v>3.7975000000000003</v>
      </c>
      <c r="AC255" s="18">
        <f t="shared" si="119"/>
        <v>5.69625</v>
      </c>
    </row>
    <row r="256" spans="2:29" s="29" customFormat="1" x14ac:dyDescent="0.25">
      <c r="B256" s="2" t="s">
        <v>292</v>
      </c>
      <c r="D256" s="2">
        <v>144</v>
      </c>
      <c r="E256" s="29">
        <v>60</v>
      </c>
      <c r="G256" s="17">
        <f t="shared" si="134"/>
        <v>4.4640000000000004</v>
      </c>
      <c r="H256" s="4">
        <f t="shared" si="135"/>
        <v>8.9280000000000008</v>
      </c>
      <c r="I256" s="18">
        <f t="shared" si="136"/>
        <v>13.391999999999999</v>
      </c>
      <c r="J256" s="2"/>
      <c r="K256" s="17">
        <f t="shared" si="137"/>
        <v>12.24</v>
      </c>
      <c r="L256" s="4">
        <f t="shared" si="138"/>
        <v>24.48</v>
      </c>
      <c r="M256" s="18">
        <f t="shared" si="139"/>
        <v>36.72</v>
      </c>
      <c r="O256" s="17">
        <f t="shared" si="133"/>
        <v>12.24</v>
      </c>
      <c r="P256" s="4">
        <f t="shared" si="133"/>
        <v>12.24</v>
      </c>
      <c r="Q256" s="18">
        <f t="shared" si="133"/>
        <v>12.24</v>
      </c>
      <c r="S256" s="17">
        <f t="shared" si="140"/>
        <v>11.664000000000001</v>
      </c>
      <c r="T256" s="4">
        <f t="shared" si="141"/>
        <v>23.328000000000003</v>
      </c>
      <c r="U256" s="18">
        <f t="shared" si="142"/>
        <v>34.992000000000004</v>
      </c>
      <c r="W256" s="17">
        <f t="shared" si="143"/>
        <v>12.96</v>
      </c>
      <c r="X256" s="4">
        <f t="shared" si="144"/>
        <v>25.92</v>
      </c>
      <c r="Y256" s="18">
        <f t="shared" si="145"/>
        <v>38.879999999999995</v>
      </c>
      <c r="AA256" s="17">
        <f t="shared" si="117"/>
        <v>7.8120000000000012</v>
      </c>
      <c r="AB256" s="4">
        <f t="shared" si="118"/>
        <v>15.624000000000002</v>
      </c>
      <c r="AC256" s="18">
        <f t="shared" si="119"/>
        <v>23.436</v>
      </c>
    </row>
    <row r="257" spans="2:29" s="29" customFormat="1" x14ac:dyDescent="0.25">
      <c r="B257" s="2" t="s">
        <v>293</v>
      </c>
      <c r="D257" s="2">
        <v>64</v>
      </c>
      <c r="E257" s="29">
        <v>30</v>
      </c>
      <c r="G257" s="17">
        <f t="shared" si="134"/>
        <v>1.984</v>
      </c>
      <c r="H257" s="4">
        <f t="shared" si="135"/>
        <v>3.968</v>
      </c>
      <c r="I257" s="18">
        <f t="shared" si="136"/>
        <v>5.952</v>
      </c>
      <c r="J257" s="2"/>
      <c r="K257" s="17">
        <f t="shared" si="137"/>
        <v>5.44</v>
      </c>
      <c r="L257" s="4">
        <f t="shared" si="138"/>
        <v>10.88</v>
      </c>
      <c r="M257" s="18">
        <f t="shared" si="139"/>
        <v>16.32</v>
      </c>
      <c r="O257" s="17">
        <f t="shared" si="133"/>
        <v>5.44</v>
      </c>
      <c r="P257" s="4">
        <f t="shared" si="133"/>
        <v>5.44</v>
      </c>
      <c r="Q257" s="18">
        <f t="shared" si="133"/>
        <v>5.44</v>
      </c>
      <c r="S257" s="17">
        <f t="shared" si="140"/>
        <v>5.1840000000000011</v>
      </c>
      <c r="T257" s="4">
        <f t="shared" si="141"/>
        <v>10.368000000000002</v>
      </c>
      <c r="U257" s="18">
        <f t="shared" si="142"/>
        <v>15.552</v>
      </c>
      <c r="W257" s="17">
        <f t="shared" si="143"/>
        <v>5.7600000000000007</v>
      </c>
      <c r="X257" s="4">
        <f t="shared" si="144"/>
        <v>11.520000000000001</v>
      </c>
      <c r="Y257" s="18">
        <f t="shared" si="145"/>
        <v>17.28</v>
      </c>
      <c r="AA257" s="17">
        <f t="shared" si="117"/>
        <v>3.472</v>
      </c>
      <c r="AB257" s="4">
        <f t="shared" si="118"/>
        <v>6.944</v>
      </c>
      <c r="AC257" s="18">
        <f t="shared" si="119"/>
        <v>10.415999999999999</v>
      </c>
    </row>
    <row r="258" spans="2:29" s="29" customFormat="1" x14ac:dyDescent="0.25">
      <c r="B258" s="2" t="s">
        <v>294</v>
      </c>
      <c r="D258" s="2">
        <v>157</v>
      </c>
      <c r="E258" s="29">
        <v>70</v>
      </c>
      <c r="G258" s="17">
        <f t="shared" si="134"/>
        <v>4.8670000000000009</v>
      </c>
      <c r="H258" s="4">
        <f t="shared" si="135"/>
        <v>9.7340000000000018</v>
      </c>
      <c r="I258" s="18">
        <f t="shared" si="136"/>
        <v>14.600999999999999</v>
      </c>
      <c r="J258" s="2"/>
      <c r="K258" s="17">
        <f t="shared" si="137"/>
        <v>13.344999999999999</v>
      </c>
      <c r="L258" s="4">
        <f t="shared" si="138"/>
        <v>26.689999999999998</v>
      </c>
      <c r="M258" s="18">
        <f t="shared" si="139"/>
        <v>40.034999999999997</v>
      </c>
      <c r="O258" s="17">
        <f t="shared" si="133"/>
        <v>13.344999999999999</v>
      </c>
      <c r="P258" s="4">
        <f t="shared" si="133"/>
        <v>13.344999999999999</v>
      </c>
      <c r="Q258" s="18">
        <f t="shared" si="133"/>
        <v>13.344999999999999</v>
      </c>
      <c r="S258" s="17">
        <f t="shared" si="140"/>
        <v>12.717000000000001</v>
      </c>
      <c r="T258" s="4">
        <f t="shared" si="141"/>
        <v>25.434000000000001</v>
      </c>
      <c r="U258" s="18">
        <f t="shared" si="142"/>
        <v>38.150999999999996</v>
      </c>
      <c r="W258" s="17">
        <f t="shared" si="143"/>
        <v>14.130000000000003</v>
      </c>
      <c r="X258" s="4">
        <f t="shared" si="144"/>
        <v>28.260000000000005</v>
      </c>
      <c r="Y258" s="18">
        <f t="shared" si="145"/>
        <v>42.39</v>
      </c>
      <c r="AA258" s="17">
        <f t="shared" si="117"/>
        <v>8.5172500000000007</v>
      </c>
      <c r="AB258" s="4">
        <f t="shared" si="118"/>
        <v>17.034500000000001</v>
      </c>
      <c r="AC258" s="18">
        <f t="shared" si="119"/>
        <v>25.551749999999998</v>
      </c>
    </row>
    <row r="259" spans="2:29" s="29" customFormat="1" x14ac:dyDescent="0.25">
      <c r="B259" s="2" t="s">
        <v>294</v>
      </c>
      <c r="D259" s="2">
        <v>44</v>
      </c>
      <c r="E259" s="29">
        <v>20</v>
      </c>
      <c r="G259" s="17">
        <f t="shared" si="134"/>
        <v>1.3640000000000001</v>
      </c>
      <c r="H259" s="4">
        <f t="shared" si="135"/>
        <v>2.7280000000000002</v>
      </c>
      <c r="I259" s="18">
        <f t="shared" si="136"/>
        <v>4.0919999999999996</v>
      </c>
      <c r="J259" s="2"/>
      <c r="K259" s="17">
        <f t="shared" si="137"/>
        <v>3.74</v>
      </c>
      <c r="L259" s="4">
        <f t="shared" si="138"/>
        <v>7.48</v>
      </c>
      <c r="M259" s="18">
        <f t="shared" si="139"/>
        <v>11.219999999999999</v>
      </c>
      <c r="O259" s="17">
        <f t="shared" ref="O259:Q275" si="146">+$D259*0.85*0.1</f>
        <v>3.74</v>
      </c>
      <c r="P259" s="4">
        <f t="shared" si="146"/>
        <v>3.74</v>
      </c>
      <c r="Q259" s="18">
        <f t="shared" si="146"/>
        <v>3.74</v>
      </c>
      <c r="S259" s="17">
        <f t="shared" si="140"/>
        <v>3.5640000000000001</v>
      </c>
      <c r="T259" s="4">
        <f t="shared" si="141"/>
        <v>7.1280000000000001</v>
      </c>
      <c r="U259" s="18">
        <f t="shared" si="142"/>
        <v>10.692</v>
      </c>
      <c r="W259" s="17">
        <f t="shared" si="143"/>
        <v>3.9600000000000004</v>
      </c>
      <c r="X259" s="4">
        <f t="shared" si="144"/>
        <v>7.9200000000000008</v>
      </c>
      <c r="Y259" s="18">
        <f t="shared" si="145"/>
        <v>11.88</v>
      </c>
      <c r="AA259" s="17">
        <f t="shared" si="117"/>
        <v>2.387</v>
      </c>
      <c r="AB259" s="4">
        <f t="shared" si="118"/>
        <v>4.774</v>
      </c>
      <c r="AC259" s="18">
        <f t="shared" si="119"/>
        <v>7.1610000000000005</v>
      </c>
    </row>
    <row r="260" spans="2:29" s="29" customFormat="1" x14ac:dyDescent="0.25">
      <c r="B260" s="2" t="s">
        <v>301</v>
      </c>
      <c r="D260" s="2">
        <v>73</v>
      </c>
      <c r="E260" s="29">
        <v>30</v>
      </c>
      <c r="G260" s="17">
        <f t="shared" si="134"/>
        <v>2.2629999999999999</v>
      </c>
      <c r="H260" s="4">
        <f t="shared" si="135"/>
        <v>4.5259999999999998</v>
      </c>
      <c r="I260" s="18">
        <f t="shared" si="136"/>
        <v>6.7889999999999997</v>
      </c>
      <c r="J260" s="2"/>
      <c r="K260" s="17">
        <f t="shared" si="137"/>
        <v>6.2050000000000001</v>
      </c>
      <c r="L260" s="4">
        <f t="shared" si="138"/>
        <v>12.41</v>
      </c>
      <c r="M260" s="18">
        <f t="shared" si="139"/>
        <v>18.614999999999998</v>
      </c>
      <c r="O260" s="17">
        <f t="shared" si="146"/>
        <v>6.2050000000000001</v>
      </c>
      <c r="P260" s="4">
        <f t="shared" si="146"/>
        <v>6.2050000000000001</v>
      </c>
      <c r="Q260" s="18">
        <f t="shared" si="146"/>
        <v>6.2050000000000001</v>
      </c>
      <c r="S260" s="17">
        <f t="shared" si="140"/>
        <v>5.9130000000000003</v>
      </c>
      <c r="T260" s="4">
        <f t="shared" si="141"/>
        <v>11.826000000000001</v>
      </c>
      <c r="U260" s="18">
        <f t="shared" si="142"/>
        <v>17.739000000000001</v>
      </c>
      <c r="W260" s="17">
        <f t="shared" si="143"/>
        <v>6.57</v>
      </c>
      <c r="X260" s="4">
        <f t="shared" si="144"/>
        <v>13.14</v>
      </c>
      <c r="Y260" s="18">
        <f t="shared" si="145"/>
        <v>19.71</v>
      </c>
      <c r="AA260" s="17">
        <f t="shared" si="117"/>
        <v>3.9602500000000003</v>
      </c>
      <c r="AB260" s="4">
        <f t="shared" si="118"/>
        <v>7.9205000000000005</v>
      </c>
      <c r="AC260" s="18">
        <f t="shared" si="119"/>
        <v>11.880749999999999</v>
      </c>
    </row>
    <row r="261" spans="2:29" s="29" customFormat="1" x14ac:dyDescent="0.25">
      <c r="B261" s="2" t="s">
        <v>302</v>
      </c>
      <c r="D261" s="2">
        <v>264</v>
      </c>
      <c r="E261" s="29">
        <v>110</v>
      </c>
      <c r="G261" s="17">
        <f t="shared" si="134"/>
        <v>8.1840000000000011</v>
      </c>
      <c r="H261" s="4">
        <f t="shared" si="135"/>
        <v>16.368000000000002</v>
      </c>
      <c r="I261" s="18">
        <f t="shared" si="136"/>
        <v>24.552</v>
      </c>
      <c r="J261" s="2"/>
      <c r="K261" s="17">
        <f t="shared" si="137"/>
        <v>22.44</v>
      </c>
      <c r="L261" s="4">
        <f t="shared" si="138"/>
        <v>44.88</v>
      </c>
      <c r="M261" s="18">
        <f t="shared" si="139"/>
        <v>67.319999999999993</v>
      </c>
      <c r="O261" s="17">
        <f t="shared" si="146"/>
        <v>22.44</v>
      </c>
      <c r="P261" s="4">
        <f t="shared" si="146"/>
        <v>22.44</v>
      </c>
      <c r="Q261" s="18">
        <f t="shared" si="146"/>
        <v>22.44</v>
      </c>
      <c r="S261" s="17">
        <f t="shared" si="140"/>
        <v>21.384</v>
      </c>
      <c r="T261" s="4">
        <f t="shared" si="141"/>
        <v>42.768000000000001</v>
      </c>
      <c r="U261" s="18">
        <f t="shared" si="142"/>
        <v>64.152000000000001</v>
      </c>
      <c r="W261" s="17">
        <f t="shared" si="143"/>
        <v>23.76</v>
      </c>
      <c r="X261" s="4">
        <f t="shared" si="144"/>
        <v>47.52</v>
      </c>
      <c r="Y261" s="18">
        <f t="shared" si="145"/>
        <v>71.28</v>
      </c>
      <c r="AA261" s="17">
        <f t="shared" si="117"/>
        <v>14.322000000000001</v>
      </c>
      <c r="AB261" s="4">
        <f t="shared" si="118"/>
        <v>28.644000000000002</v>
      </c>
      <c r="AC261" s="18">
        <f t="shared" si="119"/>
        <v>42.966000000000001</v>
      </c>
    </row>
    <row r="262" spans="2:29" s="29" customFormat="1" x14ac:dyDescent="0.25">
      <c r="B262" s="2" t="s">
        <v>295</v>
      </c>
      <c r="D262" s="2">
        <v>99</v>
      </c>
      <c r="E262" s="29">
        <v>40</v>
      </c>
      <c r="G262" s="17">
        <f t="shared" si="134"/>
        <v>3.0690000000000004</v>
      </c>
      <c r="H262" s="4">
        <f t="shared" si="135"/>
        <v>6.1380000000000008</v>
      </c>
      <c r="I262" s="18">
        <f t="shared" si="136"/>
        <v>9.2070000000000007</v>
      </c>
      <c r="J262" s="2"/>
      <c r="K262" s="17">
        <f t="shared" si="137"/>
        <v>8.4149999999999991</v>
      </c>
      <c r="L262" s="4">
        <f t="shared" si="138"/>
        <v>16.829999999999998</v>
      </c>
      <c r="M262" s="18">
        <f t="shared" si="139"/>
        <v>25.244999999999997</v>
      </c>
      <c r="O262" s="17">
        <f t="shared" si="146"/>
        <v>8.4149999999999991</v>
      </c>
      <c r="P262" s="4">
        <f t="shared" si="146"/>
        <v>8.4149999999999991</v>
      </c>
      <c r="Q262" s="18">
        <f t="shared" si="146"/>
        <v>8.4149999999999991</v>
      </c>
      <c r="S262" s="17">
        <f t="shared" si="140"/>
        <v>8.0190000000000019</v>
      </c>
      <c r="T262" s="4">
        <f t="shared" si="141"/>
        <v>16.038000000000004</v>
      </c>
      <c r="U262" s="18">
        <f t="shared" si="142"/>
        <v>24.057000000000002</v>
      </c>
      <c r="W262" s="17">
        <f t="shared" si="143"/>
        <v>8.9100000000000019</v>
      </c>
      <c r="X262" s="4">
        <f t="shared" si="144"/>
        <v>17.820000000000004</v>
      </c>
      <c r="Y262" s="18">
        <f t="shared" si="145"/>
        <v>26.73</v>
      </c>
      <c r="AA262" s="17">
        <f t="shared" si="117"/>
        <v>5.370750000000001</v>
      </c>
      <c r="AB262" s="4">
        <f t="shared" si="118"/>
        <v>10.741500000000002</v>
      </c>
      <c r="AC262" s="18">
        <f t="shared" si="119"/>
        <v>16.11225</v>
      </c>
    </row>
    <row r="263" spans="2:29" s="29" customFormat="1" x14ac:dyDescent="0.25">
      <c r="B263" s="2" t="s">
        <v>296</v>
      </c>
      <c r="D263" s="2">
        <v>70</v>
      </c>
      <c r="E263" s="29">
        <v>30</v>
      </c>
      <c r="G263" s="17">
        <f t="shared" si="134"/>
        <v>2.17</v>
      </c>
      <c r="H263" s="4">
        <f t="shared" si="135"/>
        <v>4.34</v>
      </c>
      <c r="I263" s="18">
        <f t="shared" si="136"/>
        <v>6.51</v>
      </c>
      <c r="J263" s="2"/>
      <c r="K263" s="17">
        <f t="shared" si="137"/>
        <v>5.95</v>
      </c>
      <c r="L263" s="4">
        <f t="shared" si="138"/>
        <v>11.9</v>
      </c>
      <c r="M263" s="18">
        <f t="shared" si="139"/>
        <v>17.849999999999998</v>
      </c>
      <c r="O263" s="17">
        <f t="shared" si="146"/>
        <v>5.95</v>
      </c>
      <c r="P263" s="4">
        <f t="shared" si="146"/>
        <v>5.95</v>
      </c>
      <c r="Q263" s="18">
        <f t="shared" si="146"/>
        <v>5.95</v>
      </c>
      <c r="S263" s="17">
        <f t="shared" si="140"/>
        <v>5.6700000000000008</v>
      </c>
      <c r="T263" s="4">
        <f t="shared" si="141"/>
        <v>11.340000000000002</v>
      </c>
      <c r="U263" s="18">
        <f t="shared" si="142"/>
        <v>17.010000000000002</v>
      </c>
      <c r="W263" s="17">
        <f t="shared" si="143"/>
        <v>6.3000000000000007</v>
      </c>
      <c r="X263" s="4">
        <f t="shared" si="144"/>
        <v>12.600000000000001</v>
      </c>
      <c r="Y263" s="18">
        <f t="shared" si="145"/>
        <v>18.899999999999999</v>
      </c>
      <c r="AA263" s="17">
        <f t="shared" si="117"/>
        <v>3.7975000000000003</v>
      </c>
      <c r="AB263" s="4">
        <f t="shared" si="118"/>
        <v>7.5950000000000006</v>
      </c>
      <c r="AC263" s="18">
        <f t="shared" si="119"/>
        <v>11.3925</v>
      </c>
    </row>
    <row r="264" spans="2:29" s="29" customFormat="1" x14ac:dyDescent="0.25">
      <c r="B264" s="2" t="s">
        <v>297</v>
      </c>
      <c r="D264" s="2">
        <v>95</v>
      </c>
      <c r="E264" s="29">
        <v>40</v>
      </c>
      <c r="G264" s="17">
        <f t="shared" si="134"/>
        <v>2.9450000000000003</v>
      </c>
      <c r="H264" s="4">
        <f t="shared" si="135"/>
        <v>5.8900000000000006</v>
      </c>
      <c r="I264" s="18">
        <f t="shared" si="136"/>
        <v>8.8349999999999991</v>
      </c>
      <c r="J264" s="2"/>
      <c r="K264" s="17">
        <f t="shared" si="137"/>
        <v>8.0750000000000011</v>
      </c>
      <c r="L264" s="4">
        <f t="shared" si="138"/>
        <v>16.150000000000002</v>
      </c>
      <c r="M264" s="18">
        <f t="shared" si="139"/>
        <v>24.224999999999998</v>
      </c>
      <c r="O264" s="17">
        <f t="shared" si="146"/>
        <v>8.0750000000000011</v>
      </c>
      <c r="P264" s="4">
        <f t="shared" si="146"/>
        <v>8.0750000000000011</v>
      </c>
      <c r="Q264" s="18">
        <f t="shared" si="146"/>
        <v>8.0750000000000011</v>
      </c>
      <c r="S264" s="17">
        <f t="shared" si="140"/>
        <v>7.6950000000000003</v>
      </c>
      <c r="T264" s="4">
        <f t="shared" si="141"/>
        <v>15.39</v>
      </c>
      <c r="U264" s="18">
        <f t="shared" si="142"/>
        <v>23.085000000000001</v>
      </c>
      <c r="W264" s="17">
        <f t="shared" si="143"/>
        <v>8.5500000000000007</v>
      </c>
      <c r="X264" s="4">
        <f t="shared" si="144"/>
        <v>17.100000000000001</v>
      </c>
      <c r="Y264" s="18">
        <f t="shared" si="145"/>
        <v>25.65</v>
      </c>
      <c r="AA264" s="17">
        <f t="shared" si="117"/>
        <v>5.1537500000000005</v>
      </c>
      <c r="AB264" s="4">
        <f t="shared" si="118"/>
        <v>10.307500000000001</v>
      </c>
      <c r="AC264" s="18">
        <f t="shared" si="119"/>
        <v>15.46125</v>
      </c>
    </row>
    <row r="265" spans="2:29" s="29" customFormat="1" x14ac:dyDescent="0.25">
      <c r="B265" s="2" t="s">
        <v>298</v>
      </c>
      <c r="D265" s="2">
        <v>87</v>
      </c>
      <c r="E265" s="29">
        <v>40</v>
      </c>
      <c r="G265" s="17">
        <f t="shared" si="134"/>
        <v>2.6970000000000001</v>
      </c>
      <c r="H265" s="4">
        <f t="shared" si="135"/>
        <v>5.3940000000000001</v>
      </c>
      <c r="I265" s="18">
        <f t="shared" si="136"/>
        <v>8.0909999999999993</v>
      </c>
      <c r="J265" s="2"/>
      <c r="K265" s="17">
        <f t="shared" si="137"/>
        <v>7.3950000000000005</v>
      </c>
      <c r="L265" s="4">
        <f t="shared" si="138"/>
        <v>14.790000000000001</v>
      </c>
      <c r="M265" s="18">
        <f t="shared" si="139"/>
        <v>22.184999999999999</v>
      </c>
      <c r="O265" s="17">
        <f t="shared" si="146"/>
        <v>7.3950000000000005</v>
      </c>
      <c r="P265" s="4">
        <f t="shared" si="146"/>
        <v>7.3950000000000005</v>
      </c>
      <c r="Q265" s="18">
        <f t="shared" si="146"/>
        <v>7.3950000000000005</v>
      </c>
      <c r="S265" s="17">
        <f t="shared" si="140"/>
        <v>7.0470000000000006</v>
      </c>
      <c r="T265" s="4">
        <f t="shared" si="141"/>
        <v>14.094000000000001</v>
      </c>
      <c r="U265" s="18">
        <f t="shared" si="142"/>
        <v>21.140999999999998</v>
      </c>
      <c r="W265" s="17">
        <f t="shared" si="143"/>
        <v>7.83</v>
      </c>
      <c r="X265" s="4">
        <f t="shared" si="144"/>
        <v>15.66</v>
      </c>
      <c r="Y265" s="18">
        <f t="shared" si="145"/>
        <v>23.49</v>
      </c>
      <c r="AA265" s="17">
        <f t="shared" si="117"/>
        <v>4.7197500000000003</v>
      </c>
      <c r="AB265" s="4">
        <f t="shared" si="118"/>
        <v>9.4395000000000007</v>
      </c>
      <c r="AC265" s="18">
        <f t="shared" si="119"/>
        <v>14.159249999999998</v>
      </c>
    </row>
    <row r="266" spans="2:29" s="29" customFormat="1" x14ac:dyDescent="0.25">
      <c r="B266" s="2" t="s">
        <v>298</v>
      </c>
      <c r="D266" s="2">
        <v>32</v>
      </c>
      <c r="E266" s="29">
        <v>20</v>
      </c>
      <c r="G266" s="17">
        <f t="shared" si="134"/>
        <v>0.99199999999999999</v>
      </c>
      <c r="H266" s="4">
        <f t="shared" si="135"/>
        <v>1.984</v>
      </c>
      <c r="I266" s="18">
        <f t="shared" si="136"/>
        <v>2.976</v>
      </c>
      <c r="J266" s="2"/>
      <c r="K266" s="17">
        <f t="shared" si="137"/>
        <v>2.72</v>
      </c>
      <c r="L266" s="4">
        <f t="shared" si="138"/>
        <v>5.44</v>
      </c>
      <c r="M266" s="18">
        <f t="shared" si="139"/>
        <v>8.16</v>
      </c>
      <c r="O266" s="17">
        <f t="shared" si="146"/>
        <v>2.72</v>
      </c>
      <c r="P266" s="4">
        <f t="shared" si="146"/>
        <v>2.72</v>
      </c>
      <c r="Q266" s="18">
        <f t="shared" si="146"/>
        <v>2.72</v>
      </c>
      <c r="S266" s="17">
        <f t="shared" si="140"/>
        <v>2.5920000000000005</v>
      </c>
      <c r="T266" s="4">
        <f t="shared" si="141"/>
        <v>5.1840000000000011</v>
      </c>
      <c r="U266" s="18">
        <f t="shared" si="142"/>
        <v>7.7759999999999998</v>
      </c>
      <c r="W266" s="17">
        <f t="shared" si="143"/>
        <v>2.8800000000000003</v>
      </c>
      <c r="X266" s="4">
        <f t="shared" si="144"/>
        <v>5.7600000000000007</v>
      </c>
      <c r="Y266" s="18">
        <f t="shared" si="145"/>
        <v>8.64</v>
      </c>
      <c r="AA266" s="17">
        <f t="shared" si="117"/>
        <v>1.736</v>
      </c>
      <c r="AB266" s="4">
        <f t="shared" si="118"/>
        <v>3.472</v>
      </c>
      <c r="AC266" s="18">
        <f t="shared" si="119"/>
        <v>5.2079999999999993</v>
      </c>
    </row>
    <row r="267" spans="2:29" s="29" customFormat="1" x14ac:dyDescent="0.25">
      <c r="B267" s="2" t="s">
        <v>303</v>
      </c>
      <c r="D267" s="2">
        <v>32</v>
      </c>
      <c r="E267" s="29">
        <v>20</v>
      </c>
      <c r="G267" s="17">
        <f t="shared" si="134"/>
        <v>0.99199999999999999</v>
      </c>
      <c r="H267" s="4">
        <f t="shared" si="135"/>
        <v>1.984</v>
      </c>
      <c r="I267" s="18">
        <f t="shared" si="136"/>
        <v>2.976</v>
      </c>
      <c r="J267" s="2"/>
      <c r="K267" s="17">
        <f t="shared" si="137"/>
        <v>2.72</v>
      </c>
      <c r="L267" s="4">
        <f t="shared" si="138"/>
        <v>5.44</v>
      </c>
      <c r="M267" s="18">
        <f t="shared" si="139"/>
        <v>8.16</v>
      </c>
      <c r="O267" s="17">
        <f t="shared" si="146"/>
        <v>2.72</v>
      </c>
      <c r="P267" s="4">
        <f t="shared" si="146"/>
        <v>2.72</v>
      </c>
      <c r="Q267" s="18">
        <f t="shared" si="146"/>
        <v>2.72</v>
      </c>
      <c r="S267" s="17">
        <f t="shared" si="140"/>
        <v>2.5920000000000005</v>
      </c>
      <c r="T267" s="4">
        <f t="shared" si="141"/>
        <v>5.1840000000000011</v>
      </c>
      <c r="U267" s="18">
        <f t="shared" si="142"/>
        <v>7.7759999999999998</v>
      </c>
      <c r="W267" s="17">
        <f t="shared" si="143"/>
        <v>2.8800000000000003</v>
      </c>
      <c r="X267" s="4">
        <f t="shared" si="144"/>
        <v>5.7600000000000007</v>
      </c>
      <c r="Y267" s="18">
        <f t="shared" si="145"/>
        <v>8.64</v>
      </c>
      <c r="AA267" s="17">
        <f t="shared" si="117"/>
        <v>1.736</v>
      </c>
      <c r="AB267" s="4">
        <f t="shared" si="118"/>
        <v>3.472</v>
      </c>
      <c r="AC267" s="18">
        <f t="shared" si="119"/>
        <v>5.2079999999999993</v>
      </c>
    </row>
    <row r="268" spans="2:29" s="29" customFormat="1" x14ac:dyDescent="0.25">
      <c r="B268" s="2" t="s">
        <v>304</v>
      </c>
      <c r="D268" s="2">
        <v>97</v>
      </c>
      <c r="E268" s="29">
        <v>40</v>
      </c>
      <c r="G268" s="17">
        <f t="shared" si="134"/>
        <v>3.0070000000000001</v>
      </c>
      <c r="H268" s="4">
        <f t="shared" si="135"/>
        <v>6.0140000000000002</v>
      </c>
      <c r="I268" s="18">
        <f t="shared" si="136"/>
        <v>9.020999999999999</v>
      </c>
      <c r="J268" s="2"/>
      <c r="K268" s="17">
        <f t="shared" si="137"/>
        <v>8.245000000000001</v>
      </c>
      <c r="L268" s="4">
        <f t="shared" si="138"/>
        <v>16.490000000000002</v>
      </c>
      <c r="M268" s="18">
        <f t="shared" si="139"/>
        <v>24.734999999999999</v>
      </c>
      <c r="O268" s="17">
        <f t="shared" si="146"/>
        <v>8.245000000000001</v>
      </c>
      <c r="P268" s="4">
        <f t="shared" si="146"/>
        <v>8.245000000000001</v>
      </c>
      <c r="Q268" s="18">
        <f t="shared" si="146"/>
        <v>8.245000000000001</v>
      </c>
      <c r="S268" s="17">
        <f t="shared" si="140"/>
        <v>7.8570000000000011</v>
      </c>
      <c r="T268" s="4">
        <f t="shared" si="141"/>
        <v>15.714000000000002</v>
      </c>
      <c r="U268" s="18">
        <f t="shared" si="142"/>
        <v>23.571000000000002</v>
      </c>
      <c r="W268" s="17">
        <f t="shared" si="143"/>
        <v>8.73</v>
      </c>
      <c r="X268" s="4">
        <f t="shared" si="144"/>
        <v>17.46</v>
      </c>
      <c r="Y268" s="18">
        <f t="shared" si="145"/>
        <v>26.189999999999998</v>
      </c>
      <c r="AA268" s="17">
        <f t="shared" si="117"/>
        <v>5.2622500000000008</v>
      </c>
      <c r="AB268" s="4">
        <f t="shared" si="118"/>
        <v>10.524500000000002</v>
      </c>
      <c r="AC268" s="18">
        <f t="shared" si="119"/>
        <v>15.78675</v>
      </c>
    </row>
    <row r="269" spans="2:29" s="29" customFormat="1" x14ac:dyDescent="0.25">
      <c r="B269" s="2" t="s">
        <v>299</v>
      </c>
      <c r="D269" s="2">
        <v>48</v>
      </c>
      <c r="E269" s="29">
        <v>20</v>
      </c>
      <c r="G269" s="17">
        <f t="shared" si="134"/>
        <v>1.488</v>
      </c>
      <c r="H269" s="4">
        <f t="shared" si="135"/>
        <v>2.976</v>
      </c>
      <c r="I269" s="18">
        <f t="shared" si="136"/>
        <v>4.4639999999999995</v>
      </c>
      <c r="J269" s="2"/>
      <c r="K269" s="17">
        <f t="shared" si="137"/>
        <v>4.08</v>
      </c>
      <c r="L269" s="4">
        <f t="shared" si="138"/>
        <v>8.16</v>
      </c>
      <c r="M269" s="18">
        <f t="shared" si="139"/>
        <v>12.239999999999998</v>
      </c>
      <c r="O269" s="17">
        <f t="shared" si="146"/>
        <v>4.08</v>
      </c>
      <c r="P269" s="4">
        <f t="shared" si="146"/>
        <v>4.08</v>
      </c>
      <c r="Q269" s="18">
        <f t="shared" si="146"/>
        <v>4.08</v>
      </c>
      <c r="S269" s="17">
        <f t="shared" si="140"/>
        <v>3.8880000000000003</v>
      </c>
      <c r="T269" s="4">
        <f t="shared" si="141"/>
        <v>7.7760000000000007</v>
      </c>
      <c r="U269" s="18">
        <f t="shared" si="142"/>
        <v>11.664</v>
      </c>
      <c r="W269" s="17">
        <f t="shared" si="143"/>
        <v>4.32</v>
      </c>
      <c r="X269" s="4">
        <f t="shared" si="144"/>
        <v>8.64</v>
      </c>
      <c r="Y269" s="18">
        <f t="shared" si="145"/>
        <v>12.96</v>
      </c>
      <c r="AA269" s="17">
        <f t="shared" si="117"/>
        <v>2.6040000000000001</v>
      </c>
      <c r="AB269" s="4">
        <f t="shared" si="118"/>
        <v>5.2080000000000002</v>
      </c>
      <c r="AC269" s="18">
        <f t="shared" si="119"/>
        <v>7.8119999999999994</v>
      </c>
    </row>
    <row r="270" spans="2:29" s="29" customFormat="1" x14ac:dyDescent="0.25">
      <c r="B270" s="2" t="s">
        <v>99</v>
      </c>
      <c r="D270" s="2">
        <v>12</v>
      </c>
      <c r="E270" s="22">
        <v>39</v>
      </c>
      <c r="G270" s="17">
        <f t="shared" si="134"/>
        <v>0.372</v>
      </c>
      <c r="H270" s="4">
        <f t="shared" si="135"/>
        <v>0.74399999999999999</v>
      </c>
      <c r="I270" s="18">
        <f t="shared" si="136"/>
        <v>1.1159999999999999</v>
      </c>
      <c r="J270" s="2"/>
      <c r="K270" s="17">
        <f t="shared" si="137"/>
        <v>1.02</v>
      </c>
      <c r="L270" s="4">
        <f t="shared" si="138"/>
        <v>2.04</v>
      </c>
      <c r="M270" s="18">
        <f t="shared" si="139"/>
        <v>3.0599999999999996</v>
      </c>
      <c r="O270" s="17">
        <f t="shared" si="146"/>
        <v>1.02</v>
      </c>
      <c r="P270" s="4">
        <f t="shared" si="146"/>
        <v>1.02</v>
      </c>
      <c r="Q270" s="18">
        <f t="shared" si="146"/>
        <v>1.02</v>
      </c>
      <c r="S270" s="17">
        <f t="shared" si="140"/>
        <v>0.97200000000000009</v>
      </c>
      <c r="T270" s="4">
        <f t="shared" si="141"/>
        <v>1.9440000000000002</v>
      </c>
      <c r="U270" s="18">
        <f t="shared" si="142"/>
        <v>2.9159999999999999</v>
      </c>
      <c r="W270" s="17">
        <f t="shared" si="143"/>
        <v>1.08</v>
      </c>
      <c r="X270" s="4">
        <f t="shared" si="144"/>
        <v>2.16</v>
      </c>
      <c r="Y270" s="18">
        <f t="shared" si="145"/>
        <v>3.24</v>
      </c>
      <c r="AA270" s="17">
        <f t="shared" si="117"/>
        <v>0.65100000000000002</v>
      </c>
      <c r="AB270" s="4">
        <f t="shared" si="118"/>
        <v>1.302</v>
      </c>
      <c r="AC270" s="18">
        <f t="shared" si="119"/>
        <v>1.9529999999999998</v>
      </c>
    </row>
    <row r="271" spans="2:29" s="29" customFormat="1" x14ac:dyDescent="0.25">
      <c r="B271" s="2" t="s">
        <v>100</v>
      </c>
      <c r="D271" s="2">
        <v>36</v>
      </c>
      <c r="E271" s="22">
        <v>39</v>
      </c>
      <c r="G271" s="17">
        <f t="shared" si="134"/>
        <v>1.1160000000000001</v>
      </c>
      <c r="H271" s="4">
        <f t="shared" si="135"/>
        <v>2.2320000000000002</v>
      </c>
      <c r="I271" s="18">
        <f t="shared" si="136"/>
        <v>3.3479999999999999</v>
      </c>
      <c r="J271" s="2"/>
      <c r="K271" s="17">
        <f t="shared" si="137"/>
        <v>3.06</v>
      </c>
      <c r="L271" s="4">
        <f t="shared" si="138"/>
        <v>6.12</v>
      </c>
      <c r="M271" s="18">
        <f t="shared" si="139"/>
        <v>9.18</v>
      </c>
      <c r="O271" s="17">
        <f t="shared" si="146"/>
        <v>3.06</v>
      </c>
      <c r="P271" s="4">
        <f t="shared" si="146"/>
        <v>3.06</v>
      </c>
      <c r="Q271" s="18">
        <f t="shared" si="146"/>
        <v>3.06</v>
      </c>
      <c r="S271" s="17">
        <f t="shared" si="140"/>
        <v>2.9160000000000004</v>
      </c>
      <c r="T271" s="4">
        <f t="shared" si="141"/>
        <v>5.8320000000000007</v>
      </c>
      <c r="U271" s="18">
        <f t="shared" si="142"/>
        <v>8.7480000000000011</v>
      </c>
      <c r="W271" s="17">
        <f t="shared" si="143"/>
        <v>3.24</v>
      </c>
      <c r="X271" s="4">
        <f t="shared" si="144"/>
        <v>6.48</v>
      </c>
      <c r="Y271" s="18">
        <f t="shared" si="145"/>
        <v>9.7199999999999989</v>
      </c>
      <c r="AA271" s="17">
        <f t="shared" si="117"/>
        <v>1.9530000000000003</v>
      </c>
      <c r="AB271" s="4">
        <f t="shared" si="118"/>
        <v>3.9060000000000006</v>
      </c>
      <c r="AC271" s="18">
        <f t="shared" si="119"/>
        <v>5.859</v>
      </c>
    </row>
    <row r="272" spans="2:29" s="29" customFormat="1" x14ac:dyDescent="0.25">
      <c r="B272" s="2" t="s">
        <v>101</v>
      </c>
      <c r="D272" s="2">
        <v>33</v>
      </c>
      <c r="E272" s="22">
        <v>39</v>
      </c>
      <c r="G272" s="17">
        <f t="shared" si="134"/>
        <v>1.0230000000000001</v>
      </c>
      <c r="H272" s="4">
        <f t="shared" si="135"/>
        <v>2.0460000000000003</v>
      </c>
      <c r="I272" s="18">
        <f t="shared" si="136"/>
        <v>3.069</v>
      </c>
      <c r="J272" s="2"/>
      <c r="K272" s="17">
        <f t="shared" si="137"/>
        <v>2.8050000000000002</v>
      </c>
      <c r="L272" s="4">
        <f t="shared" si="138"/>
        <v>5.61</v>
      </c>
      <c r="M272" s="18">
        <f t="shared" si="139"/>
        <v>8.4149999999999991</v>
      </c>
      <c r="O272" s="17">
        <f t="shared" si="146"/>
        <v>2.8050000000000002</v>
      </c>
      <c r="P272" s="4">
        <f t="shared" si="146"/>
        <v>2.8050000000000002</v>
      </c>
      <c r="Q272" s="18">
        <f t="shared" si="146"/>
        <v>2.8050000000000002</v>
      </c>
      <c r="S272" s="17">
        <f t="shared" si="140"/>
        <v>2.673</v>
      </c>
      <c r="T272" s="4">
        <f t="shared" si="141"/>
        <v>5.3460000000000001</v>
      </c>
      <c r="U272" s="18">
        <f t="shared" si="142"/>
        <v>8.0190000000000001</v>
      </c>
      <c r="W272" s="17">
        <f t="shared" si="143"/>
        <v>2.97</v>
      </c>
      <c r="X272" s="4">
        <f t="shared" si="144"/>
        <v>5.94</v>
      </c>
      <c r="Y272" s="18">
        <f t="shared" si="145"/>
        <v>8.91</v>
      </c>
      <c r="AA272" s="17">
        <f t="shared" si="117"/>
        <v>1.7902500000000001</v>
      </c>
      <c r="AB272" s="4">
        <f t="shared" si="118"/>
        <v>3.5805000000000002</v>
      </c>
      <c r="AC272" s="18">
        <f t="shared" si="119"/>
        <v>5.3707500000000001</v>
      </c>
    </row>
    <row r="273" spans="1:29" s="29" customFormat="1" x14ac:dyDescent="0.25">
      <c r="B273" s="2" t="s">
        <v>101</v>
      </c>
      <c r="D273" s="2">
        <v>30</v>
      </c>
      <c r="E273" s="22">
        <v>39</v>
      </c>
      <c r="G273" s="17">
        <f t="shared" si="134"/>
        <v>0.93000000000000016</v>
      </c>
      <c r="H273" s="4">
        <f t="shared" si="135"/>
        <v>1.8600000000000003</v>
      </c>
      <c r="I273" s="18">
        <f t="shared" si="136"/>
        <v>2.79</v>
      </c>
      <c r="J273" s="2"/>
      <c r="K273" s="17">
        <f t="shared" si="137"/>
        <v>2.5500000000000003</v>
      </c>
      <c r="L273" s="4">
        <f t="shared" si="138"/>
        <v>5.1000000000000005</v>
      </c>
      <c r="M273" s="18">
        <f t="shared" si="139"/>
        <v>7.6499999999999995</v>
      </c>
      <c r="O273" s="17">
        <f t="shared" si="146"/>
        <v>2.5500000000000003</v>
      </c>
      <c r="P273" s="4">
        <f t="shared" si="146"/>
        <v>2.5500000000000003</v>
      </c>
      <c r="Q273" s="18">
        <f t="shared" si="146"/>
        <v>2.5500000000000003</v>
      </c>
      <c r="S273" s="17">
        <f t="shared" si="140"/>
        <v>2.4300000000000002</v>
      </c>
      <c r="T273" s="4">
        <f t="shared" si="141"/>
        <v>4.8600000000000003</v>
      </c>
      <c r="U273" s="18">
        <f t="shared" si="142"/>
        <v>7.29</v>
      </c>
      <c r="W273" s="17">
        <f t="shared" si="143"/>
        <v>2.7</v>
      </c>
      <c r="X273" s="4">
        <f t="shared" si="144"/>
        <v>5.4</v>
      </c>
      <c r="Y273" s="18">
        <f t="shared" si="145"/>
        <v>8.1</v>
      </c>
      <c r="AA273" s="17">
        <f t="shared" si="117"/>
        <v>1.6275000000000004</v>
      </c>
      <c r="AB273" s="4">
        <f t="shared" si="118"/>
        <v>3.2550000000000008</v>
      </c>
      <c r="AC273" s="18">
        <f t="shared" si="119"/>
        <v>4.8825000000000003</v>
      </c>
    </row>
    <row r="274" spans="1:29" s="29" customFormat="1" x14ac:dyDescent="0.25">
      <c r="B274" s="2" t="s">
        <v>101</v>
      </c>
      <c r="D274" s="2">
        <v>30</v>
      </c>
      <c r="E274" s="22">
        <v>39</v>
      </c>
      <c r="G274" s="17">
        <f t="shared" si="134"/>
        <v>0.93000000000000016</v>
      </c>
      <c r="H274" s="4">
        <f t="shared" si="135"/>
        <v>1.8600000000000003</v>
      </c>
      <c r="I274" s="18">
        <f t="shared" si="136"/>
        <v>2.79</v>
      </c>
      <c r="J274" s="2"/>
      <c r="K274" s="17">
        <f t="shared" si="137"/>
        <v>2.5500000000000003</v>
      </c>
      <c r="L274" s="4">
        <f t="shared" si="138"/>
        <v>5.1000000000000005</v>
      </c>
      <c r="M274" s="18">
        <f t="shared" si="139"/>
        <v>7.6499999999999995</v>
      </c>
      <c r="O274" s="17">
        <f t="shared" si="146"/>
        <v>2.5500000000000003</v>
      </c>
      <c r="P274" s="4">
        <f t="shared" si="146"/>
        <v>2.5500000000000003</v>
      </c>
      <c r="Q274" s="18">
        <f t="shared" si="146"/>
        <v>2.5500000000000003</v>
      </c>
      <c r="S274" s="17">
        <f t="shared" si="140"/>
        <v>2.4300000000000002</v>
      </c>
      <c r="T274" s="4">
        <f t="shared" si="141"/>
        <v>4.8600000000000003</v>
      </c>
      <c r="U274" s="18">
        <f t="shared" si="142"/>
        <v>7.29</v>
      </c>
      <c r="W274" s="17">
        <f t="shared" si="143"/>
        <v>2.7</v>
      </c>
      <c r="X274" s="4">
        <f t="shared" si="144"/>
        <v>5.4</v>
      </c>
      <c r="Y274" s="18">
        <f t="shared" si="145"/>
        <v>8.1</v>
      </c>
      <c r="AA274" s="17">
        <f t="shared" ref="AA274:AA275" si="147">+$D274*0.31*1.75*0.1</f>
        <v>1.6275000000000004</v>
      </c>
      <c r="AB274" s="4">
        <f t="shared" ref="AB274:AB275" si="148">+$D274*0.31*1.75*0.2</f>
        <v>3.2550000000000008</v>
      </c>
      <c r="AC274" s="18">
        <f t="shared" ref="AC274:AC275" si="149">+$D274*0.31*1.75*0.3</f>
        <v>4.8825000000000003</v>
      </c>
    </row>
    <row r="275" spans="1:29" s="29" customFormat="1" x14ac:dyDescent="0.25">
      <c r="A275" s="3"/>
      <c r="B275" s="2" t="s">
        <v>53</v>
      </c>
      <c r="D275" s="2">
        <v>221</v>
      </c>
      <c r="E275" s="22">
        <v>98</v>
      </c>
      <c r="F275" s="22"/>
      <c r="G275" s="17">
        <f t="shared" si="134"/>
        <v>6.8510000000000009</v>
      </c>
      <c r="H275" s="4">
        <f t="shared" si="135"/>
        <v>13.702000000000002</v>
      </c>
      <c r="I275" s="18">
        <f t="shared" si="136"/>
        <v>20.553000000000001</v>
      </c>
      <c r="J275" s="2"/>
      <c r="K275" s="17">
        <f t="shared" si="137"/>
        <v>18.785</v>
      </c>
      <c r="L275" s="4">
        <f t="shared" si="138"/>
        <v>37.57</v>
      </c>
      <c r="M275" s="18">
        <f t="shared" si="139"/>
        <v>56.354999999999997</v>
      </c>
      <c r="O275" s="17">
        <f t="shared" si="146"/>
        <v>18.785</v>
      </c>
      <c r="P275" s="4">
        <f t="shared" si="146"/>
        <v>18.785</v>
      </c>
      <c r="Q275" s="18">
        <f t="shared" si="146"/>
        <v>18.785</v>
      </c>
      <c r="S275" s="17">
        <f t="shared" si="140"/>
        <v>17.901000000000003</v>
      </c>
      <c r="T275" s="4">
        <f t="shared" si="141"/>
        <v>35.802000000000007</v>
      </c>
      <c r="U275" s="18">
        <f t="shared" si="142"/>
        <v>53.703000000000003</v>
      </c>
      <c r="W275" s="17">
        <f t="shared" si="143"/>
        <v>19.89</v>
      </c>
      <c r="X275" s="4">
        <f t="shared" si="144"/>
        <v>39.78</v>
      </c>
      <c r="Y275" s="18">
        <f t="shared" si="145"/>
        <v>59.67</v>
      </c>
      <c r="AA275" s="17">
        <f t="shared" si="147"/>
        <v>11.989250000000002</v>
      </c>
      <c r="AB275" s="4">
        <f t="shared" si="148"/>
        <v>23.978500000000004</v>
      </c>
      <c r="AC275" s="18">
        <f t="shared" si="149"/>
        <v>35.967750000000002</v>
      </c>
    </row>
    <row r="276" spans="1:29" s="29" customFormat="1" x14ac:dyDescent="0.25">
      <c r="B276" s="2"/>
      <c r="D276" s="2"/>
      <c r="G276" s="17"/>
      <c r="H276" s="4"/>
      <c r="I276" s="18"/>
      <c r="J276" s="2"/>
      <c r="K276" s="17"/>
      <c r="L276" s="4"/>
      <c r="M276" s="18"/>
      <c r="O276" s="17"/>
      <c r="P276" s="4"/>
      <c r="Q276" s="18"/>
      <c r="S276" s="17"/>
      <c r="T276" s="4"/>
      <c r="U276" s="18"/>
      <c r="W276" s="17"/>
      <c r="X276" s="4"/>
      <c r="Y276" s="18"/>
      <c r="AA276" s="17"/>
      <c r="AB276" s="4"/>
      <c r="AC276" s="18"/>
    </row>
    <row r="277" spans="1:29" s="2" customFormat="1" x14ac:dyDescent="0.25">
      <c r="A277" s="3"/>
      <c r="B277" s="2" t="s">
        <v>112</v>
      </c>
      <c r="D277" s="7">
        <v>433</v>
      </c>
      <c r="E277" s="7">
        <v>175</v>
      </c>
      <c r="F277" s="7"/>
      <c r="G277" s="17">
        <f t="shared" ref="G277:G290" si="150">+$D277*0.31*0.1</f>
        <v>13.423</v>
      </c>
      <c r="H277" s="4">
        <f t="shared" ref="H277:H290" si="151">+$D277*0.31*0.2</f>
        <v>26.846</v>
      </c>
      <c r="I277" s="18">
        <f t="shared" ref="I277:I290" si="152">+$D277*0.31*0.3</f>
        <v>40.268999999999998</v>
      </c>
      <c r="K277" s="17">
        <f t="shared" ref="K277:K290" si="153">+$D277*0.85*0.1</f>
        <v>36.805</v>
      </c>
      <c r="L277" s="4">
        <f t="shared" ref="L277:L290" si="154">+$D277*0.85*0.2</f>
        <v>73.61</v>
      </c>
      <c r="M277" s="18">
        <f t="shared" ref="M277:M290" si="155">+$D277*0.85*0.3</f>
        <v>110.41500000000001</v>
      </c>
      <c r="N277" s="1"/>
      <c r="O277" s="17">
        <f t="shared" ref="O277:Q290" si="156">+$D277*0.85*0.1</f>
        <v>36.805</v>
      </c>
      <c r="P277" s="4">
        <f t="shared" si="156"/>
        <v>36.805</v>
      </c>
      <c r="Q277" s="18">
        <f t="shared" si="156"/>
        <v>36.805</v>
      </c>
      <c r="R277" s="1"/>
      <c r="S277" s="17">
        <f t="shared" si="29"/>
        <v>35.073</v>
      </c>
      <c r="T277" s="4">
        <f t="shared" si="30"/>
        <v>70.146000000000001</v>
      </c>
      <c r="U277" s="18">
        <f t="shared" si="31"/>
        <v>105.21900000000001</v>
      </c>
      <c r="V277" s="1"/>
      <c r="W277" s="17">
        <f t="shared" si="32"/>
        <v>38.97</v>
      </c>
      <c r="X277" s="4">
        <f t="shared" si="33"/>
        <v>77.94</v>
      </c>
      <c r="Y277" s="18">
        <f t="shared" si="34"/>
        <v>116.91</v>
      </c>
      <c r="AA277" s="17">
        <f t="shared" ref="AA277:AA290" si="157">+$D277*0.31*1.75*0.1</f>
        <v>23.49025</v>
      </c>
      <c r="AB277" s="4">
        <f t="shared" ref="AB277:AB290" si="158">+$D277*0.31*1.75*0.2</f>
        <v>46.980499999999999</v>
      </c>
      <c r="AC277" s="18">
        <f t="shared" ref="AC277:AC290" si="159">+$D277*0.31*1.75*0.3</f>
        <v>70.470749999999995</v>
      </c>
    </row>
    <row r="278" spans="1:29" s="2" customFormat="1" x14ac:dyDescent="0.25">
      <c r="A278" s="3">
        <v>95810</v>
      </c>
      <c r="B278" s="2" t="s">
        <v>113</v>
      </c>
      <c r="D278" s="7">
        <v>3727</v>
      </c>
      <c r="E278" s="7">
        <v>1000</v>
      </c>
      <c r="F278" s="7"/>
      <c r="G278" s="17">
        <f t="shared" si="150"/>
        <v>115.53699999999999</v>
      </c>
      <c r="H278" s="4">
        <f t="shared" si="151"/>
        <v>231.07399999999998</v>
      </c>
      <c r="I278" s="18">
        <f t="shared" si="152"/>
        <v>346.61099999999993</v>
      </c>
      <c r="K278" s="17">
        <f t="shared" si="153"/>
        <v>316.79500000000002</v>
      </c>
      <c r="L278" s="4">
        <f t="shared" si="154"/>
        <v>633.59</v>
      </c>
      <c r="M278" s="18">
        <f t="shared" si="155"/>
        <v>950.38499999999988</v>
      </c>
      <c r="N278" s="1"/>
      <c r="O278" s="17">
        <f t="shared" si="156"/>
        <v>316.79500000000002</v>
      </c>
      <c r="P278" s="4">
        <f t="shared" si="156"/>
        <v>316.79500000000002</v>
      </c>
      <c r="Q278" s="18">
        <f t="shared" si="156"/>
        <v>316.79500000000002</v>
      </c>
      <c r="R278" s="1"/>
      <c r="S278" s="17">
        <f t="shared" ref="S278:S290" si="160">+$D278*0.81*0.1</f>
        <v>301.88700000000006</v>
      </c>
      <c r="T278" s="4">
        <f t="shared" ref="T278:T290" si="161">+$D278*0.81*0.2</f>
        <v>603.77400000000011</v>
      </c>
      <c r="U278" s="18">
        <f t="shared" ref="U278:U290" si="162">+$D278*0.81*0.3</f>
        <v>905.66100000000006</v>
      </c>
      <c r="V278" s="1"/>
      <c r="W278" s="17">
        <f t="shared" ref="W278:W290" si="163">+$D278*0.9*0.1</f>
        <v>335.43000000000006</v>
      </c>
      <c r="X278" s="4">
        <f t="shared" ref="X278:X290" si="164">+$D278*0.9*0.2</f>
        <v>670.86000000000013</v>
      </c>
      <c r="Y278" s="18">
        <f t="shared" ref="Y278:Y290" si="165">+$D278*0.9*0.3</f>
        <v>1006.29</v>
      </c>
      <c r="AA278" s="17">
        <f t="shared" si="157"/>
        <v>202.18975</v>
      </c>
      <c r="AB278" s="4">
        <f t="shared" si="158"/>
        <v>404.37950000000001</v>
      </c>
      <c r="AC278" s="18">
        <f t="shared" si="159"/>
        <v>606.5692499999999</v>
      </c>
    </row>
    <row r="279" spans="1:29" s="2" customFormat="1" x14ac:dyDescent="0.25">
      <c r="A279" s="3"/>
      <c r="B279" s="2" t="s">
        <v>114</v>
      </c>
      <c r="D279" s="7">
        <v>3727</v>
      </c>
      <c r="E279" s="7">
        <v>1500</v>
      </c>
      <c r="F279" s="7"/>
      <c r="G279" s="17">
        <f t="shared" si="150"/>
        <v>115.53699999999999</v>
      </c>
      <c r="H279" s="4">
        <f t="shared" si="151"/>
        <v>231.07399999999998</v>
      </c>
      <c r="I279" s="18">
        <f t="shared" si="152"/>
        <v>346.61099999999993</v>
      </c>
      <c r="K279" s="17">
        <f t="shared" si="153"/>
        <v>316.79500000000002</v>
      </c>
      <c r="L279" s="4">
        <f t="shared" si="154"/>
        <v>633.59</v>
      </c>
      <c r="M279" s="18">
        <f t="shared" si="155"/>
        <v>950.38499999999988</v>
      </c>
      <c r="N279" s="1"/>
      <c r="O279" s="17">
        <f t="shared" si="156"/>
        <v>316.79500000000002</v>
      </c>
      <c r="P279" s="4">
        <f t="shared" si="156"/>
        <v>316.79500000000002</v>
      </c>
      <c r="Q279" s="18">
        <f t="shared" si="156"/>
        <v>316.79500000000002</v>
      </c>
      <c r="R279" s="1"/>
      <c r="S279" s="17">
        <f t="shared" si="160"/>
        <v>301.88700000000006</v>
      </c>
      <c r="T279" s="4">
        <f t="shared" si="161"/>
        <v>603.77400000000011</v>
      </c>
      <c r="U279" s="18">
        <f t="shared" si="162"/>
        <v>905.66100000000006</v>
      </c>
      <c r="V279" s="1"/>
      <c r="W279" s="17">
        <f t="shared" si="163"/>
        <v>335.43000000000006</v>
      </c>
      <c r="X279" s="4">
        <f t="shared" si="164"/>
        <v>670.86000000000013</v>
      </c>
      <c r="Y279" s="18">
        <f t="shared" si="165"/>
        <v>1006.29</v>
      </c>
      <c r="AA279" s="17">
        <f t="shared" si="157"/>
        <v>202.18975</v>
      </c>
      <c r="AB279" s="4">
        <f t="shared" si="158"/>
        <v>404.37950000000001</v>
      </c>
      <c r="AC279" s="18">
        <f t="shared" si="159"/>
        <v>606.5692499999999</v>
      </c>
    </row>
    <row r="280" spans="1:29" s="2" customFormat="1" x14ac:dyDescent="0.25">
      <c r="A280" s="3"/>
      <c r="B280" s="2" t="s">
        <v>64</v>
      </c>
      <c r="D280" s="7">
        <v>656</v>
      </c>
      <c r="E280" s="7">
        <v>270</v>
      </c>
      <c r="F280" s="7"/>
      <c r="G280" s="17">
        <f t="shared" si="150"/>
        <v>20.335999999999999</v>
      </c>
      <c r="H280" s="4">
        <f t="shared" si="151"/>
        <v>40.671999999999997</v>
      </c>
      <c r="I280" s="18">
        <f t="shared" si="152"/>
        <v>61.007999999999996</v>
      </c>
      <c r="K280" s="17">
        <f t="shared" si="153"/>
        <v>55.760000000000005</v>
      </c>
      <c r="L280" s="4">
        <f t="shared" si="154"/>
        <v>111.52000000000001</v>
      </c>
      <c r="M280" s="18">
        <f t="shared" si="155"/>
        <v>167.28</v>
      </c>
      <c r="N280" s="1"/>
      <c r="O280" s="17">
        <f t="shared" si="156"/>
        <v>55.760000000000005</v>
      </c>
      <c r="P280" s="4">
        <f t="shared" si="156"/>
        <v>55.760000000000005</v>
      </c>
      <c r="Q280" s="18">
        <f t="shared" si="156"/>
        <v>55.760000000000005</v>
      </c>
      <c r="R280" s="1"/>
      <c r="S280" s="17">
        <f t="shared" si="160"/>
        <v>53.136000000000003</v>
      </c>
      <c r="T280" s="4">
        <f t="shared" si="161"/>
        <v>106.27200000000001</v>
      </c>
      <c r="U280" s="18">
        <f t="shared" si="162"/>
        <v>159.40799999999999</v>
      </c>
      <c r="V280" s="1"/>
      <c r="W280" s="17">
        <f t="shared" si="163"/>
        <v>59.04</v>
      </c>
      <c r="X280" s="4">
        <f t="shared" si="164"/>
        <v>118.08</v>
      </c>
      <c r="Y280" s="18">
        <f t="shared" si="165"/>
        <v>177.11999999999998</v>
      </c>
      <c r="AA280" s="17">
        <f t="shared" si="157"/>
        <v>35.588000000000001</v>
      </c>
      <c r="AB280" s="4">
        <f t="shared" si="158"/>
        <v>71.176000000000002</v>
      </c>
      <c r="AC280" s="18">
        <f t="shared" si="159"/>
        <v>106.764</v>
      </c>
    </row>
    <row r="281" spans="1:29" s="2" customFormat="1" x14ac:dyDescent="0.25">
      <c r="A281" s="3"/>
      <c r="B281" s="2" t="s">
        <v>65</v>
      </c>
      <c r="D281" s="7">
        <v>225</v>
      </c>
      <c r="E281" s="7">
        <v>90</v>
      </c>
      <c r="F281" s="7"/>
      <c r="G281" s="17">
        <f t="shared" si="150"/>
        <v>6.9750000000000005</v>
      </c>
      <c r="H281" s="4">
        <f t="shared" si="151"/>
        <v>13.950000000000001</v>
      </c>
      <c r="I281" s="18">
        <f t="shared" si="152"/>
        <v>20.925000000000001</v>
      </c>
      <c r="K281" s="17">
        <f t="shared" si="153"/>
        <v>19.125</v>
      </c>
      <c r="L281" s="4">
        <f t="shared" si="154"/>
        <v>38.25</v>
      </c>
      <c r="M281" s="18">
        <f t="shared" si="155"/>
        <v>57.375</v>
      </c>
      <c r="N281" s="1"/>
      <c r="O281" s="17">
        <f t="shared" si="156"/>
        <v>19.125</v>
      </c>
      <c r="P281" s="4">
        <f t="shared" si="156"/>
        <v>19.125</v>
      </c>
      <c r="Q281" s="18">
        <f t="shared" si="156"/>
        <v>19.125</v>
      </c>
      <c r="R281" s="1"/>
      <c r="S281" s="17">
        <f t="shared" si="160"/>
        <v>18.225000000000001</v>
      </c>
      <c r="T281" s="4">
        <f t="shared" si="161"/>
        <v>36.450000000000003</v>
      </c>
      <c r="U281" s="18">
        <f t="shared" si="162"/>
        <v>54.674999999999997</v>
      </c>
      <c r="V281" s="1"/>
      <c r="W281" s="17">
        <f t="shared" si="163"/>
        <v>20.25</v>
      </c>
      <c r="X281" s="4">
        <f t="shared" si="164"/>
        <v>40.5</v>
      </c>
      <c r="Y281" s="18">
        <f t="shared" si="165"/>
        <v>60.75</v>
      </c>
      <c r="AA281" s="17">
        <f t="shared" si="157"/>
        <v>12.206250000000001</v>
      </c>
      <c r="AB281" s="4">
        <f t="shared" si="158"/>
        <v>24.412500000000001</v>
      </c>
      <c r="AC281" s="18">
        <f t="shared" si="159"/>
        <v>36.618749999999999</v>
      </c>
    </row>
    <row r="282" spans="1:29" s="2" customFormat="1" x14ac:dyDescent="0.25">
      <c r="A282" s="3"/>
      <c r="B282" s="2" t="s">
        <v>66</v>
      </c>
      <c r="D282" s="7">
        <v>669</v>
      </c>
      <c r="E282" s="7">
        <v>300</v>
      </c>
      <c r="F282" s="7"/>
      <c r="G282" s="17">
        <f t="shared" si="150"/>
        <v>20.739000000000001</v>
      </c>
      <c r="H282" s="4">
        <f t="shared" si="151"/>
        <v>41.478000000000002</v>
      </c>
      <c r="I282" s="18">
        <f t="shared" si="152"/>
        <v>62.216999999999992</v>
      </c>
      <c r="K282" s="17">
        <f t="shared" si="153"/>
        <v>56.865000000000002</v>
      </c>
      <c r="L282" s="4">
        <f t="shared" si="154"/>
        <v>113.73</v>
      </c>
      <c r="M282" s="18">
        <f t="shared" si="155"/>
        <v>170.595</v>
      </c>
      <c r="N282" s="1"/>
      <c r="O282" s="17">
        <f t="shared" si="156"/>
        <v>56.865000000000002</v>
      </c>
      <c r="P282" s="4">
        <f t="shared" si="156"/>
        <v>56.865000000000002</v>
      </c>
      <c r="Q282" s="18">
        <f t="shared" si="156"/>
        <v>56.865000000000002</v>
      </c>
      <c r="R282" s="1"/>
      <c r="S282" s="17">
        <f t="shared" si="160"/>
        <v>54.189</v>
      </c>
      <c r="T282" s="4">
        <f t="shared" si="161"/>
        <v>108.378</v>
      </c>
      <c r="U282" s="18">
        <f t="shared" si="162"/>
        <v>162.56699999999998</v>
      </c>
      <c r="V282" s="1"/>
      <c r="W282" s="17">
        <f t="shared" si="163"/>
        <v>60.210000000000008</v>
      </c>
      <c r="X282" s="4">
        <f t="shared" si="164"/>
        <v>120.42000000000002</v>
      </c>
      <c r="Y282" s="18">
        <f t="shared" si="165"/>
        <v>180.63</v>
      </c>
      <c r="AA282" s="17">
        <f t="shared" si="157"/>
        <v>36.29325</v>
      </c>
      <c r="AB282" s="4">
        <f t="shared" si="158"/>
        <v>72.586500000000001</v>
      </c>
      <c r="AC282" s="18">
        <f t="shared" si="159"/>
        <v>108.87975</v>
      </c>
    </row>
    <row r="283" spans="1:29" s="2" customFormat="1" x14ac:dyDescent="0.25">
      <c r="A283" s="3"/>
      <c r="B283" s="2" t="s">
        <v>67</v>
      </c>
      <c r="D283" s="7">
        <v>139</v>
      </c>
      <c r="E283" s="7">
        <v>60</v>
      </c>
      <c r="F283" s="7"/>
      <c r="G283" s="17">
        <f t="shared" si="150"/>
        <v>4.3090000000000002</v>
      </c>
      <c r="H283" s="4">
        <f t="shared" si="151"/>
        <v>8.6180000000000003</v>
      </c>
      <c r="I283" s="18">
        <f t="shared" si="152"/>
        <v>12.926999999999998</v>
      </c>
      <c r="K283" s="17">
        <f t="shared" si="153"/>
        <v>11.815</v>
      </c>
      <c r="L283" s="4">
        <f t="shared" si="154"/>
        <v>23.63</v>
      </c>
      <c r="M283" s="18">
        <f t="shared" si="155"/>
        <v>35.444999999999993</v>
      </c>
      <c r="N283" s="1"/>
      <c r="O283" s="17">
        <f t="shared" si="156"/>
        <v>11.815</v>
      </c>
      <c r="P283" s="4">
        <f t="shared" si="156"/>
        <v>11.815</v>
      </c>
      <c r="Q283" s="18">
        <f t="shared" si="156"/>
        <v>11.815</v>
      </c>
      <c r="R283" s="1"/>
      <c r="S283" s="17">
        <f t="shared" si="160"/>
        <v>11.259</v>
      </c>
      <c r="T283" s="4">
        <f t="shared" si="161"/>
        <v>22.518000000000001</v>
      </c>
      <c r="U283" s="18">
        <f t="shared" si="162"/>
        <v>33.777000000000001</v>
      </c>
      <c r="V283" s="1"/>
      <c r="W283" s="17">
        <f t="shared" si="163"/>
        <v>12.510000000000002</v>
      </c>
      <c r="X283" s="4">
        <f t="shared" si="164"/>
        <v>25.020000000000003</v>
      </c>
      <c r="Y283" s="18">
        <f t="shared" si="165"/>
        <v>37.53</v>
      </c>
      <c r="AA283" s="17">
        <f t="shared" si="157"/>
        <v>7.5407500000000001</v>
      </c>
      <c r="AB283" s="4">
        <f t="shared" si="158"/>
        <v>15.0815</v>
      </c>
      <c r="AC283" s="18">
        <f t="shared" si="159"/>
        <v>22.622249999999998</v>
      </c>
    </row>
    <row r="284" spans="1:29" s="2" customFormat="1" ht="15" hidden="1" customHeight="1" x14ac:dyDescent="0.25">
      <c r="A284" s="3"/>
      <c r="B284" s="2" t="s">
        <v>68</v>
      </c>
      <c r="D284" s="7" t="e">
        <v>#DIV/0!</v>
      </c>
      <c r="E284" s="7">
        <v>30</v>
      </c>
      <c r="F284" s="7"/>
      <c r="G284" s="17" t="e">
        <f t="shared" si="150"/>
        <v>#DIV/0!</v>
      </c>
      <c r="H284" s="4" t="e">
        <f t="shared" si="151"/>
        <v>#DIV/0!</v>
      </c>
      <c r="I284" s="18" t="e">
        <f t="shared" si="152"/>
        <v>#DIV/0!</v>
      </c>
      <c r="K284" s="17" t="e">
        <f t="shared" si="153"/>
        <v>#DIV/0!</v>
      </c>
      <c r="L284" s="4" t="e">
        <f t="shared" si="154"/>
        <v>#DIV/0!</v>
      </c>
      <c r="M284" s="18" t="e">
        <f t="shared" si="155"/>
        <v>#DIV/0!</v>
      </c>
      <c r="N284" s="1"/>
      <c r="O284" s="17" t="e">
        <f t="shared" si="156"/>
        <v>#DIV/0!</v>
      </c>
      <c r="P284" s="4" t="e">
        <f t="shared" si="156"/>
        <v>#DIV/0!</v>
      </c>
      <c r="Q284" s="18" t="e">
        <f t="shared" si="156"/>
        <v>#DIV/0!</v>
      </c>
      <c r="R284" s="1"/>
      <c r="S284" s="17" t="e">
        <f t="shared" si="160"/>
        <v>#DIV/0!</v>
      </c>
      <c r="T284" s="4" t="e">
        <f t="shared" si="161"/>
        <v>#DIV/0!</v>
      </c>
      <c r="U284" s="18" t="e">
        <f t="shared" si="162"/>
        <v>#DIV/0!</v>
      </c>
      <c r="V284" s="1"/>
      <c r="W284" s="17" t="e">
        <f t="shared" si="163"/>
        <v>#DIV/0!</v>
      </c>
      <c r="X284" s="4" t="e">
        <f t="shared" si="164"/>
        <v>#DIV/0!</v>
      </c>
      <c r="Y284" s="18" t="e">
        <f t="shared" si="165"/>
        <v>#DIV/0!</v>
      </c>
      <c r="AA284" s="17" t="e">
        <f t="shared" si="157"/>
        <v>#DIV/0!</v>
      </c>
      <c r="AB284" s="4" t="e">
        <f t="shared" si="158"/>
        <v>#DIV/0!</v>
      </c>
      <c r="AC284" s="18" t="e">
        <f t="shared" si="159"/>
        <v>#DIV/0!</v>
      </c>
    </row>
    <row r="285" spans="1:29" s="2" customFormat="1" x14ac:dyDescent="0.25">
      <c r="A285" s="3"/>
      <c r="B285" s="2" t="s">
        <v>69</v>
      </c>
      <c r="D285" s="7">
        <v>434</v>
      </c>
      <c r="E285" s="7">
        <v>180</v>
      </c>
      <c r="F285" s="7"/>
      <c r="G285" s="17">
        <f t="shared" si="150"/>
        <v>13.454000000000001</v>
      </c>
      <c r="H285" s="4">
        <f t="shared" si="151"/>
        <v>26.908000000000001</v>
      </c>
      <c r="I285" s="18">
        <f t="shared" si="152"/>
        <v>40.361999999999995</v>
      </c>
      <c r="K285" s="17">
        <f t="shared" si="153"/>
        <v>36.89</v>
      </c>
      <c r="L285" s="4">
        <f t="shared" si="154"/>
        <v>73.78</v>
      </c>
      <c r="M285" s="18">
        <f t="shared" si="155"/>
        <v>110.66999999999999</v>
      </c>
      <c r="N285" s="1"/>
      <c r="O285" s="17">
        <f t="shared" si="156"/>
        <v>36.89</v>
      </c>
      <c r="P285" s="4">
        <f t="shared" si="156"/>
        <v>36.89</v>
      </c>
      <c r="Q285" s="18">
        <f t="shared" si="156"/>
        <v>36.89</v>
      </c>
      <c r="R285" s="1"/>
      <c r="S285" s="17">
        <f t="shared" si="160"/>
        <v>35.154000000000003</v>
      </c>
      <c r="T285" s="4">
        <f t="shared" si="161"/>
        <v>70.308000000000007</v>
      </c>
      <c r="U285" s="18">
        <f t="shared" si="162"/>
        <v>105.462</v>
      </c>
      <c r="V285" s="1"/>
      <c r="W285" s="17">
        <f t="shared" si="163"/>
        <v>39.06</v>
      </c>
      <c r="X285" s="4">
        <f t="shared" si="164"/>
        <v>78.12</v>
      </c>
      <c r="Y285" s="18">
        <f t="shared" si="165"/>
        <v>117.18</v>
      </c>
      <c r="AA285" s="17">
        <f t="shared" si="157"/>
        <v>23.544499999999999</v>
      </c>
      <c r="AB285" s="4">
        <f t="shared" si="158"/>
        <v>47.088999999999999</v>
      </c>
      <c r="AC285" s="18">
        <f t="shared" si="159"/>
        <v>70.633499999999998</v>
      </c>
    </row>
    <row r="286" spans="1:29" s="2" customFormat="1" x14ac:dyDescent="0.25">
      <c r="A286" s="3"/>
      <c r="B286" s="2" t="s">
        <v>70</v>
      </c>
      <c r="D286" s="7">
        <v>193</v>
      </c>
      <c r="E286" s="7">
        <v>80</v>
      </c>
      <c r="F286" s="7"/>
      <c r="G286" s="17">
        <f t="shared" si="150"/>
        <v>5.9830000000000005</v>
      </c>
      <c r="H286" s="4">
        <f t="shared" si="151"/>
        <v>11.966000000000001</v>
      </c>
      <c r="I286" s="18">
        <f t="shared" si="152"/>
        <v>17.948999999999998</v>
      </c>
      <c r="K286" s="17">
        <f t="shared" si="153"/>
        <v>16.404999999999998</v>
      </c>
      <c r="L286" s="4">
        <f t="shared" si="154"/>
        <v>32.809999999999995</v>
      </c>
      <c r="M286" s="18">
        <f t="shared" si="155"/>
        <v>49.214999999999996</v>
      </c>
      <c r="N286" s="1"/>
      <c r="O286" s="17">
        <f t="shared" si="156"/>
        <v>16.404999999999998</v>
      </c>
      <c r="P286" s="4">
        <f t="shared" si="156"/>
        <v>16.404999999999998</v>
      </c>
      <c r="Q286" s="18">
        <f t="shared" si="156"/>
        <v>16.404999999999998</v>
      </c>
      <c r="R286" s="1"/>
      <c r="S286" s="17">
        <f t="shared" si="160"/>
        <v>15.633000000000003</v>
      </c>
      <c r="T286" s="4">
        <f t="shared" si="161"/>
        <v>31.266000000000005</v>
      </c>
      <c r="U286" s="18">
        <f t="shared" si="162"/>
        <v>46.899000000000001</v>
      </c>
      <c r="V286" s="1"/>
      <c r="W286" s="17">
        <f t="shared" si="163"/>
        <v>17.37</v>
      </c>
      <c r="X286" s="4">
        <f t="shared" si="164"/>
        <v>34.74</v>
      </c>
      <c r="Y286" s="18">
        <f t="shared" si="165"/>
        <v>52.110000000000007</v>
      </c>
      <c r="AA286" s="17">
        <f t="shared" si="157"/>
        <v>10.47025</v>
      </c>
      <c r="AB286" s="4">
        <f t="shared" si="158"/>
        <v>20.9405</v>
      </c>
      <c r="AC286" s="18">
        <f t="shared" si="159"/>
        <v>31.41075</v>
      </c>
    </row>
    <row r="287" spans="1:29" s="2" customFormat="1" x14ac:dyDescent="0.25">
      <c r="A287" s="3"/>
      <c r="B287" s="2" t="s">
        <v>71</v>
      </c>
      <c r="D287" s="7">
        <v>690</v>
      </c>
      <c r="E287" s="7">
        <v>280</v>
      </c>
      <c r="F287" s="7"/>
      <c r="G287" s="17">
        <f t="shared" si="150"/>
        <v>21.39</v>
      </c>
      <c r="H287" s="4">
        <f t="shared" si="151"/>
        <v>42.78</v>
      </c>
      <c r="I287" s="18">
        <f t="shared" si="152"/>
        <v>64.17</v>
      </c>
      <c r="K287" s="17">
        <f t="shared" si="153"/>
        <v>58.650000000000006</v>
      </c>
      <c r="L287" s="4">
        <f t="shared" si="154"/>
        <v>117.30000000000001</v>
      </c>
      <c r="M287" s="18">
        <f t="shared" si="155"/>
        <v>175.95</v>
      </c>
      <c r="N287" s="1"/>
      <c r="O287" s="17">
        <f t="shared" si="156"/>
        <v>58.650000000000006</v>
      </c>
      <c r="P287" s="4">
        <f t="shared" si="156"/>
        <v>58.650000000000006</v>
      </c>
      <c r="Q287" s="18">
        <f t="shared" si="156"/>
        <v>58.650000000000006</v>
      </c>
      <c r="R287" s="1"/>
      <c r="S287" s="17">
        <f t="shared" si="160"/>
        <v>55.890000000000015</v>
      </c>
      <c r="T287" s="4">
        <f t="shared" si="161"/>
        <v>111.78000000000003</v>
      </c>
      <c r="U287" s="18">
        <f t="shared" si="162"/>
        <v>167.67000000000002</v>
      </c>
      <c r="V287" s="1"/>
      <c r="W287" s="17">
        <f t="shared" si="163"/>
        <v>62.1</v>
      </c>
      <c r="X287" s="4">
        <f t="shared" si="164"/>
        <v>124.2</v>
      </c>
      <c r="Y287" s="18">
        <f t="shared" si="165"/>
        <v>186.29999999999998</v>
      </c>
      <c r="AA287" s="17">
        <f t="shared" si="157"/>
        <v>37.432499999999997</v>
      </c>
      <c r="AB287" s="4">
        <f t="shared" si="158"/>
        <v>74.864999999999995</v>
      </c>
      <c r="AC287" s="18">
        <f t="shared" si="159"/>
        <v>112.2975</v>
      </c>
    </row>
    <row r="288" spans="1:29" s="2" customFormat="1" x14ac:dyDescent="0.25">
      <c r="A288" s="3"/>
      <c r="B288" s="2" t="s">
        <v>72</v>
      </c>
      <c r="D288" s="7">
        <v>180</v>
      </c>
      <c r="E288" s="7">
        <v>80</v>
      </c>
      <c r="F288" s="7"/>
      <c r="G288" s="17">
        <f t="shared" si="150"/>
        <v>5.58</v>
      </c>
      <c r="H288" s="4">
        <f t="shared" si="151"/>
        <v>11.16</v>
      </c>
      <c r="I288" s="18">
        <f t="shared" si="152"/>
        <v>16.739999999999998</v>
      </c>
      <c r="K288" s="17">
        <f t="shared" si="153"/>
        <v>15.3</v>
      </c>
      <c r="L288" s="4">
        <f t="shared" si="154"/>
        <v>30.6</v>
      </c>
      <c r="M288" s="18">
        <f t="shared" si="155"/>
        <v>45.9</v>
      </c>
      <c r="N288" s="1"/>
      <c r="O288" s="17">
        <f t="shared" si="156"/>
        <v>15.3</v>
      </c>
      <c r="P288" s="4">
        <f t="shared" si="156"/>
        <v>15.3</v>
      </c>
      <c r="Q288" s="18">
        <f t="shared" si="156"/>
        <v>15.3</v>
      </c>
      <c r="R288" s="1"/>
      <c r="S288" s="17">
        <f t="shared" si="160"/>
        <v>14.580000000000002</v>
      </c>
      <c r="T288" s="4">
        <f t="shared" si="161"/>
        <v>29.160000000000004</v>
      </c>
      <c r="U288" s="18">
        <f t="shared" si="162"/>
        <v>43.74</v>
      </c>
      <c r="V288" s="1"/>
      <c r="W288" s="17">
        <f t="shared" si="163"/>
        <v>16.2</v>
      </c>
      <c r="X288" s="4">
        <f t="shared" si="164"/>
        <v>32.4</v>
      </c>
      <c r="Y288" s="18">
        <f t="shared" si="165"/>
        <v>48.6</v>
      </c>
      <c r="AA288" s="17">
        <f t="shared" si="157"/>
        <v>9.7650000000000006</v>
      </c>
      <c r="AB288" s="4">
        <f t="shared" si="158"/>
        <v>19.53</v>
      </c>
      <c r="AC288" s="18">
        <f t="shared" si="159"/>
        <v>29.294999999999995</v>
      </c>
    </row>
    <row r="289" spans="1:29" s="2" customFormat="1" x14ac:dyDescent="0.25">
      <c r="A289" s="3">
        <v>93000</v>
      </c>
      <c r="B289" s="2" t="s">
        <v>73</v>
      </c>
      <c r="D289" s="7">
        <v>280</v>
      </c>
      <c r="E289" s="7">
        <v>120</v>
      </c>
      <c r="F289" s="7"/>
      <c r="G289" s="17">
        <f t="shared" si="150"/>
        <v>8.68</v>
      </c>
      <c r="H289" s="4">
        <f t="shared" si="151"/>
        <v>17.36</v>
      </c>
      <c r="I289" s="18">
        <f t="shared" si="152"/>
        <v>26.04</v>
      </c>
      <c r="K289" s="17">
        <f t="shared" si="153"/>
        <v>23.8</v>
      </c>
      <c r="L289" s="4">
        <f t="shared" si="154"/>
        <v>47.6</v>
      </c>
      <c r="M289" s="18">
        <f t="shared" si="155"/>
        <v>71.399999999999991</v>
      </c>
      <c r="N289" s="1"/>
      <c r="O289" s="17">
        <f t="shared" si="156"/>
        <v>23.8</v>
      </c>
      <c r="P289" s="4">
        <f t="shared" si="156"/>
        <v>23.8</v>
      </c>
      <c r="Q289" s="18">
        <f t="shared" si="156"/>
        <v>23.8</v>
      </c>
      <c r="R289" s="1"/>
      <c r="S289" s="17">
        <f t="shared" si="160"/>
        <v>22.680000000000003</v>
      </c>
      <c r="T289" s="4">
        <f t="shared" si="161"/>
        <v>45.360000000000007</v>
      </c>
      <c r="U289" s="18">
        <f t="shared" si="162"/>
        <v>68.040000000000006</v>
      </c>
      <c r="V289" s="1"/>
      <c r="W289" s="17">
        <f t="shared" si="163"/>
        <v>25.200000000000003</v>
      </c>
      <c r="X289" s="4">
        <f t="shared" si="164"/>
        <v>50.400000000000006</v>
      </c>
      <c r="Y289" s="18">
        <f t="shared" si="165"/>
        <v>75.599999999999994</v>
      </c>
      <c r="AA289" s="17">
        <f t="shared" si="157"/>
        <v>15.190000000000001</v>
      </c>
      <c r="AB289" s="4">
        <f t="shared" si="158"/>
        <v>30.380000000000003</v>
      </c>
      <c r="AC289" s="18">
        <f t="shared" si="159"/>
        <v>45.57</v>
      </c>
    </row>
    <row r="290" spans="1:29" s="2" customFormat="1" x14ac:dyDescent="0.25">
      <c r="A290" s="3"/>
      <c r="B290" s="2" t="s">
        <v>74</v>
      </c>
      <c r="D290" s="7">
        <v>446</v>
      </c>
      <c r="E290" s="7">
        <v>180</v>
      </c>
      <c r="F290" s="7"/>
      <c r="G290" s="17">
        <f t="shared" si="150"/>
        <v>13.826000000000001</v>
      </c>
      <c r="H290" s="4">
        <f t="shared" si="151"/>
        <v>27.652000000000001</v>
      </c>
      <c r="I290" s="18">
        <f t="shared" si="152"/>
        <v>41.477999999999994</v>
      </c>
      <c r="K290" s="17">
        <f t="shared" si="153"/>
        <v>37.909999999999997</v>
      </c>
      <c r="L290" s="4">
        <f t="shared" si="154"/>
        <v>75.819999999999993</v>
      </c>
      <c r="M290" s="18">
        <f t="shared" si="155"/>
        <v>113.72999999999999</v>
      </c>
      <c r="N290" s="1"/>
      <c r="O290" s="17">
        <f t="shared" si="156"/>
        <v>37.909999999999997</v>
      </c>
      <c r="P290" s="4">
        <f t="shared" si="156"/>
        <v>37.909999999999997</v>
      </c>
      <c r="Q290" s="18">
        <f t="shared" si="156"/>
        <v>37.909999999999997</v>
      </c>
      <c r="R290" s="1"/>
      <c r="S290" s="17">
        <f t="shared" si="160"/>
        <v>36.126000000000005</v>
      </c>
      <c r="T290" s="4">
        <f t="shared" si="161"/>
        <v>72.25200000000001</v>
      </c>
      <c r="U290" s="18">
        <f t="shared" si="162"/>
        <v>108.37800000000001</v>
      </c>
      <c r="V290" s="1"/>
      <c r="W290" s="17">
        <f t="shared" si="163"/>
        <v>40.140000000000008</v>
      </c>
      <c r="X290" s="4">
        <f t="shared" si="164"/>
        <v>80.280000000000015</v>
      </c>
      <c r="Y290" s="18">
        <f t="shared" si="165"/>
        <v>120.42</v>
      </c>
      <c r="AA290" s="17">
        <f t="shared" si="157"/>
        <v>24.195499999999999</v>
      </c>
      <c r="AB290" s="4">
        <f t="shared" si="158"/>
        <v>48.390999999999998</v>
      </c>
      <c r="AC290" s="18">
        <f t="shared" si="159"/>
        <v>72.586499999999987</v>
      </c>
    </row>
    <row r="291" spans="1:29" s="2" customFormat="1" x14ac:dyDescent="0.25">
      <c r="A291" s="3"/>
      <c r="D291" s="7"/>
      <c r="E291" s="7"/>
      <c r="F291" s="7"/>
      <c r="G291" s="12"/>
      <c r="H291" s="7"/>
      <c r="I291" s="13"/>
      <c r="J291" s="7"/>
      <c r="K291" s="12"/>
      <c r="L291" s="7"/>
      <c r="M291" s="13"/>
      <c r="O291" s="17"/>
      <c r="P291" s="4"/>
      <c r="Q291" s="18"/>
      <c r="S291" s="17"/>
      <c r="T291" s="4"/>
      <c r="U291" s="18"/>
      <c r="W291" s="17"/>
      <c r="X291" s="4"/>
      <c r="Y291" s="18"/>
      <c r="AA291" s="12"/>
      <c r="AB291" s="7"/>
      <c r="AC291" s="13"/>
    </row>
    <row r="292" spans="1:29" x14ac:dyDescent="0.25">
      <c r="A292" s="1">
        <v>59400</v>
      </c>
      <c r="B292" s="1" t="s">
        <v>120</v>
      </c>
      <c r="D292" s="1">
        <v>4100</v>
      </c>
      <c r="E292" s="1">
        <v>2100</v>
      </c>
      <c r="G292" s="17">
        <f t="shared" ref="G292:G297" si="166">+$D292*0.31*0.1</f>
        <v>127.10000000000001</v>
      </c>
      <c r="H292" s="4">
        <f t="shared" ref="H292:H297" si="167">+$D292*0.31*0.2</f>
        <v>254.20000000000002</v>
      </c>
      <c r="I292" s="18">
        <f t="shared" ref="I292:I297" si="168">+$D292*0.31*0.3</f>
        <v>381.3</v>
      </c>
      <c r="J292" s="2"/>
      <c r="K292" s="17">
        <f t="shared" ref="K292:K297" si="169">+$D292*0.85*0.1</f>
        <v>348.5</v>
      </c>
      <c r="L292" s="4">
        <f t="shared" ref="L292:L297" si="170">+$D292*0.85*0.2</f>
        <v>697</v>
      </c>
      <c r="M292" s="18">
        <f t="shared" ref="M292:M297" si="171">+$D292*0.85*0.3</f>
        <v>1045.5</v>
      </c>
      <c r="O292" s="17">
        <f t="shared" ref="O292:Q297" si="172">+$D292*0.85*0.1</f>
        <v>348.5</v>
      </c>
      <c r="P292" s="4">
        <f t="shared" si="172"/>
        <v>348.5</v>
      </c>
      <c r="Q292" s="18">
        <f t="shared" si="172"/>
        <v>348.5</v>
      </c>
      <c r="S292" s="17">
        <f t="shared" ref="S292:S297" si="173">+$D292*0.81*0.1</f>
        <v>332.1</v>
      </c>
      <c r="T292" s="4">
        <f t="shared" ref="T292:T297" si="174">+$D292*0.81*0.2</f>
        <v>664.2</v>
      </c>
      <c r="U292" s="18">
        <f t="shared" ref="U292:U297" si="175">+$D292*0.81*0.3</f>
        <v>996.3</v>
      </c>
      <c r="W292" s="17">
        <f t="shared" ref="W292:W297" si="176">+$D292*0.9*0.1</f>
        <v>369</v>
      </c>
      <c r="X292" s="4">
        <f t="shared" ref="X292:X297" si="177">+$D292*0.9*0.2</f>
        <v>738</v>
      </c>
      <c r="Y292" s="18">
        <f t="shared" ref="Y292:Y297" si="178">+$D292*0.9*0.3</f>
        <v>1107</v>
      </c>
      <c r="AA292" s="17">
        <f t="shared" ref="AA292:AA297" si="179">+$D292*0.31*1.75*0.1</f>
        <v>222.42500000000001</v>
      </c>
      <c r="AB292" s="4">
        <f t="shared" ref="AB292:AB297" si="180">+$D292*0.31*1.75*0.2</f>
        <v>444.85</v>
      </c>
      <c r="AC292" s="18">
        <f t="shared" ref="AC292:AC297" si="181">+$D292*0.31*1.75*0.3</f>
        <v>667.27499999999998</v>
      </c>
    </row>
    <row r="293" spans="1:29" x14ac:dyDescent="0.25">
      <c r="A293" s="1">
        <v>59400</v>
      </c>
      <c r="B293" s="1" t="s">
        <v>119</v>
      </c>
      <c r="D293" s="1">
        <v>5400</v>
      </c>
      <c r="E293" s="1">
        <v>2600</v>
      </c>
      <c r="G293" s="17">
        <f t="shared" si="166"/>
        <v>167.4</v>
      </c>
      <c r="H293" s="4">
        <f t="shared" si="167"/>
        <v>334.8</v>
      </c>
      <c r="I293" s="18">
        <f t="shared" si="168"/>
        <v>502.2</v>
      </c>
      <c r="J293" s="2"/>
      <c r="K293" s="17">
        <f t="shared" si="169"/>
        <v>459</v>
      </c>
      <c r="L293" s="4">
        <f t="shared" si="170"/>
        <v>918</v>
      </c>
      <c r="M293" s="18">
        <f t="shared" si="171"/>
        <v>1377</v>
      </c>
      <c r="O293" s="17">
        <f t="shared" si="172"/>
        <v>459</v>
      </c>
      <c r="P293" s="4">
        <f t="shared" si="172"/>
        <v>459</v>
      </c>
      <c r="Q293" s="18">
        <f t="shared" si="172"/>
        <v>459</v>
      </c>
      <c r="S293" s="17">
        <f t="shared" si="173"/>
        <v>437.40000000000003</v>
      </c>
      <c r="T293" s="4">
        <f t="shared" si="174"/>
        <v>874.80000000000007</v>
      </c>
      <c r="U293" s="18">
        <f t="shared" si="175"/>
        <v>1312.2</v>
      </c>
      <c r="W293" s="17">
        <f t="shared" si="176"/>
        <v>486</v>
      </c>
      <c r="X293" s="4">
        <f t="shared" si="177"/>
        <v>972</v>
      </c>
      <c r="Y293" s="18">
        <f t="shared" si="178"/>
        <v>1458</v>
      </c>
      <c r="AA293" s="17">
        <f t="shared" si="179"/>
        <v>292.95</v>
      </c>
      <c r="AB293" s="4">
        <f t="shared" si="180"/>
        <v>585.9</v>
      </c>
      <c r="AC293" s="18">
        <f t="shared" si="181"/>
        <v>878.85</v>
      </c>
    </row>
    <row r="294" spans="1:29" x14ac:dyDescent="0.25">
      <c r="A294" s="1">
        <v>59400</v>
      </c>
      <c r="B294" s="1" t="s">
        <v>87</v>
      </c>
      <c r="D294" s="1">
        <v>3240</v>
      </c>
      <c r="E294" s="1">
        <v>1900</v>
      </c>
      <c r="G294" s="17">
        <f t="shared" si="166"/>
        <v>100.44</v>
      </c>
      <c r="H294" s="4">
        <f t="shared" si="167"/>
        <v>200.88</v>
      </c>
      <c r="I294" s="18">
        <f t="shared" si="168"/>
        <v>301.32</v>
      </c>
      <c r="J294" s="2"/>
      <c r="K294" s="17">
        <f t="shared" si="169"/>
        <v>275.40000000000003</v>
      </c>
      <c r="L294" s="4">
        <f t="shared" si="170"/>
        <v>550.80000000000007</v>
      </c>
      <c r="M294" s="18">
        <f t="shared" si="171"/>
        <v>826.19999999999993</v>
      </c>
      <c r="O294" s="17">
        <f t="shared" si="172"/>
        <v>275.40000000000003</v>
      </c>
      <c r="P294" s="4">
        <f t="shared" si="172"/>
        <v>275.40000000000003</v>
      </c>
      <c r="Q294" s="18">
        <f t="shared" si="172"/>
        <v>275.40000000000003</v>
      </c>
      <c r="S294" s="17">
        <f t="shared" si="173"/>
        <v>262.44</v>
      </c>
      <c r="T294" s="4">
        <f t="shared" si="174"/>
        <v>524.88</v>
      </c>
      <c r="U294" s="18">
        <f t="shared" si="175"/>
        <v>787.32</v>
      </c>
      <c r="W294" s="17">
        <f t="shared" si="176"/>
        <v>291.60000000000002</v>
      </c>
      <c r="X294" s="4">
        <f t="shared" si="177"/>
        <v>583.20000000000005</v>
      </c>
      <c r="Y294" s="18">
        <f t="shared" si="178"/>
        <v>874.8</v>
      </c>
      <c r="AA294" s="17">
        <f t="shared" si="179"/>
        <v>175.77</v>
      </c>
      <c r="AB294" s="4">
        <f t="shared" si="180"/>
        <v>351.54</v>
      </c>
      <c r="AC294" s="18">
        <f t="shared" si="181"/>
        <v>527.30999999999995</v>
      </c>
    </row>
    <row r="295" spans="1:29" x14ac:dyDescent="0.25">
      <c r="A295" s="1">
        <v>59400</v>
      </c>
      <c r="B295" s="1" t="s">
        <v>88</v>
      </c>
      <c r="D295" s="1">
        <v>4800</v>
      </c>
      <c r="E295" s="1">
        <v>2400</v>
      </c>
      <c r="G295" s="17">
        <f t="shared" si="166"/>
        <v>148.80000000000001</v>
      </c>
      <c r="H295" s="4">
        <f t="shared" si="167"/>
        <v>297.60000000000002</v>
      </c>
      <c r="I295" s="18">
        <f t="shared" si="168"/>
        <v>446.4</v>
      </c>
      <c r="J295" s="2"/>
      <c r="K295" s="17">
        <f t="shared" si="169"/>
        <v>408</v>
      </c>
      <c r="L295" s="4">
        <f t="shared" si="170"/>
        <v>816</v>
      </c>
      <c r="M295" s="18">
        <f t="shared" si="171"/>
        <v>1224</v>
      </c>
      <c r="O295" s="17">
        <f t="shared" si="172"/>
        <v>408</v>
      </c>
      <c r="P295" s="4">
        <f t="shared" si="172"/>
        <v>408</v>
      </c>
      <c r="Q295" s="18">
        <f t="shared" si="172"/>
        <v>408</v>
      </c>
      <c r="S295" s="17">
        <f t="shared" si="173"/>
        <v>388.80000000000007</v>
      </c>
      <c r="T295" s="4">
        <f t="shared" si="174"/>
        <v>777.60000000000014</v>
      </c>
      <c r="U295" s="18">
        <f t="shared" si="175"/>
        <v>1166.4000000000001</v>
      </c>
      <c r="W295" s="17">
        <f t="shared" si="176"/>
        <v>432</v>
      </c>
      <c r="X295" s="4">
        <f t="shared" si="177"/>
        <v>864</v>
      </c>
      <c r="Y295" s="18">
        <f t="shared" si="178"/>
        <v>1296</v>
      </c>
      <c r="AA295" s="17">
        <f t="shared" si="179"/>
        <v>260.40000000000003</v>
      </c>
      <c r="AB295" s="4">
        <f t="shared" si="180"/>
        <v>520.80000000000007</v>
      </c>
      <c r="AC295" s="18">
        <f t="shared" si="181"/>
        <v>781.19999999999993</v>
      </c>
    </row>
    <row r="296" spans="1:29" x14ac:dyDescent="0.25">
      <c r="A296" s="1">
        <v>59510</v>
      </c>
      <c r="B296" s="1" t="s">
        <v>118</v>
      </c>
      <c r="D296" s="1">
        <v>5200</v>
      </c>
      <c r="E296" s="1">
        <v>2600</v>
      </c>
      <c r="G296" s="17">
        <f t="shared" si="166"/>
        <v>161.20000000000002</v>
      </c>
      <c r="H296" s="4">
        <f t="shared" si="167"/>
        <v>322.40000000000003</v>
      </c>
      <c r="I296" s="18">
        <f t="shared" si="168"/>
        <v>483.59999999999997</v>
      </c>
      <c r="J296" s="2"/>
      <c r="K296" s="17">
        <f t="shared" si="169"/>
        <v>442</v>
      </c>
      <c r="L296" s="4">
        <f t="shared" si="170"/>
        <v>884</v>
      </c>
      <c r="M296" s="18">
        <f t="shared" si="171"/>
        <v>1326</v>
      </c>
      <c r="O296" s="17">
        <f t="shared" si="172"/>
        <v>442</v>
      </c>
      <c r="P296" s="4">
        <f t="shared" si="172"/>
        <v>442</v>
      </c>
      <c r="Q296" s="18">
        <f t="shared" si="172"/>
        <v>442</v>
      </c>
      <c r="S296" s="17">
        <f t="shared" si="173"/>
        <v>421.20000000000005</v>
      </c>
      <c r="T296" s="4">
        <f t="shared" si="174"/>
        <v>842.40000000000009</v>
      </c>
      <c r="U296" s="18">
        <f t="shared" si="175"/>
        <v>1263.5999999999999</v>
      </c>
      <c r="W296" s="17">
        <f t="shared" si="176"/>
        <v>468</v>
      </c>
      <c r="X296" s="4">
        <f t="shared" si="177"/>
        <v>936</v>
      </c>
      <c r="Y296" s="18">
        <f t="shared" si="178"/>
        <v>1404</v>
      </c>
      <c r="AA296" s="17">
        <f t="shared" si="179"/>
        <v>282.10000000000002</v>
      </c>
      <c r="AB296" s="4">
        <f t="shared" si="180"/>
        <v>564.20000000000005</v>
      </c>
      <c r="AC296" s="18">
        <f t="shared" si="181"/>
        <v>846.3</v>
      </c>
    </row>
    <row r="297" spans="1:29" x14ac:dyDescent="0.25">
      <c r="A297" s="1">
        <v>59510</v>
      </c>
      <c r="B297" s="1" t="s">
        <v>117</v>
      </c>
      <c r="D297" s="1">
        <v>7500</v>
      </c>
      <c r="E297" s="1">
        <v>3750</v>
      </c>
      <c r="G297" s="17">
        <f t="shared" si="166"/>
        <v>232.5</v>
      </c>
      <c r="H297" s="4">
        <f t="shared" si="167"/>
        <v>465</v>
      </c>
      <c r="I297" s="18">
        <f t="shared" si="168"/>
        <v>697.5</v>
      </c>
      <c r="J297" s="2"/>
      <c r="K297" s="17">
        <f t="shared" si="169"/>
        <v>637.5</v>
      </c>
      <c r="L297" s="4">
        <f t="shared" si="170"/>
        <v>1275</v>
      </c>
      <c r="M297" s="18">
        <f t="shared" si="171"/>
        <v>1912.5</v>
      </c>
      <c r="O297" s="17">
        <f t="shared" si="172"/>
        <v>637.5</v>
      </c>
      <c r="P297" s="4">
        <f t="shared" si="172"/>
        <v>637.5</v>
      </c>
      <c r="Q297" s="18">
        <f t="shared" si="172"/>
        <v>637.5</v>
      </c>
      <c r="S297" s="17">
        <f t="shared" si="173"/>
        <v>607.5</v>
      </c>
      <c r="T297" s="4">
        <f t="shared" si="174"/>
        <v>1215</v>
      </c>
      <c r="U297" s="18">
        <f t="shared" si="175"/>
        <v>1822.5</v>
      </c>
      <c r="W297" s="17">
        <f t="shared" si="176"/>
        <v>675</v>
      </c>
      <c r="X297" s="4">
        <f t="shared" si="177"/>
        <v>1350</v>
      </c>
      <c r="Y297" s="18">
        <f t="shared" si="178"/>
        <v>2025</v>
      </c>
      <c r="AA297" s="17">
        <f t="shared" si="179"/>
        <v>406.875</v>
      </c>
      <c r="AB297" s="4">
        <f t="shared" si="180"/>
        <v>813.75</v>
      </c>
      <c r="AC297" s="18">
        <f t="shared" si="181"/>
        <v>1220.625</v>
      </c>
    </row>
    <row r="298" spans="1:29" x14ac:dyDescent="0.25">
      <c r="G298" s="17"/>
      <c r="H298" s="4"/>
      <c r="I298" s="18"/>
      <c r="J298" s="2"/>
      <c r="K298" s="17"/>
      <c r="L298" s="4"/>
      <c r="M298" s="18"/>
      <c r="O298" s="17"/>
      <c r="P298" s="4"/>
      <c r="Q298" s="18"/>
      <c r="S298" s="17"/>
      <c r="T298" s="4"/>
      <c r="U298" s="18"/>
      <c r="W298" s="17"/>
      <c r="X298" s="4"/>
      <c r="Y298" s="18"/>
      <c r="AA298" s="17"/>
      <c r="AB298" s="4"/>
      <c r="AC298" s="18"/>
    </row>
    <row r="299" spans="1:29" x14ac:dyDescent="0.25">
      <c r="A299" s="1">
        <v>64483</v>
      </c>
      <c r="B299" s="1" t="s">
        <v>89</v>
      </c>
      <c r="D299" s="1">
        <v>2200</v>
      </c>
      <c r="E299" s="1">
        <v>800</v>
      </c>
      <c r="G299" s="17">
        <f t="shared" ref="G299:G312" si="182">+$D299*0.31*0.1</f>
        <v>68.2</v>
      </c>
      <c r="H299" s="4">
        <f t="shared" ref="H299:H312" si="183">+$D299*0.31*0.2</f>
        <v>136.4</v>
      </c>
      <c r="I299" s="18">
        <f t="shared" ref="I299:I312" si="184">+$D299*0.31*0.3</f>
        <v>204.6</v>
      </c>
      <c r="J299" s="2"/>
      <c r="K299" s="17">
        <f t="shared" ref="K299:K312" si="185">+$D299*0.85*0.1</f>
        <v>187</v>
      </c>
      <c r="L299" s="4">
        <f t="shared" ref="L299:L312" si="186">+$D299*0.85*0.2</f>
        <v>374</v>
      </c>
      <c r="M299" s="18">
        <f t="shared" ref="M299:M312" si="187">+$D299*0.85*0.3</f>
        <v>561</v>
      </c>
      <c r="O299" s="17">
        <f t="shared" ref="O299:Q312" si="188">+$D299*0.85*0.1</f>
        <v>187</v>
      </c>
      <c r="P299" s="4">
        <f t="shared" si="188"/>
        <v>187</v>
      </c>
      <c r="Q299" s="18">
        <f t="shared" si="188"/>
        <v>187</v>
      </c>
      <c r="S299" s="17">
        <f t="shared" ref="S299:S312" si="189">+$D299*0.81*0.1</f>
        <v>178.20000000000005</v>
      </c>
      <c r="T299" s="4">
        <f t="shared" ref="T299:T312" si="190">+$D299*0.81*0.2</f>
        <v>356.40000000000009</v>
      </c>
      <c r="U299" s="18">
        <f t="shared" ref="U299:U312" si="191">+$D299*0.81*0.3</f>
        <v>534.6</v>
      </c>
      <c r="W299" s="17">
        <f t="shared" ref="W299:W312" si="192">+$D299*0.9*0.1</f>
        <v>198</v>
      </c>
      <c r="X299" s="4">
        <f t="shared" ref="X299:X312" si="193">+$D299*0.9*0.2</f>
        <v>396</v>
      </c>
      <c r="Y299" s="18">
        <f t="shared" ref="Y299:Y312" si="194">+$D299*0.9*0.3</f>
        <v>594</v>
      </c>
      <c r="AA299" s="17">
        <f t="shared" ref="AA299:AA312" si="195">+$D299*0.31*1.75*0.1</f>
        <v>119.35000000000001</v>
      </c>
      <c r="AB299" s="4">
        <f t="shared" ref="AB299:AB312" si="196">+$D299*0.31*1.75*0.2</f>
        <v>238.70000000000002</v>
      </c>
      <c r="AC299" s="18">
        <f t="shared" ref="AC299:AC312" si="197">+$D299*0.31*1.75*0.3</f>
        <v>358.05</v>
      </c>
    </row>
    <row r="300" spans="1:29" x14ac:dyDescent="0.25">
      <c r="A300" s="1">
        <v>47562</v>
      </c>
      <c r="B300" s="1" t="s">
        <v>75</v>
      </c>
      <c r="D300" s="1">
        <v>16550</v>
      </c>
      <c r="E300" s="1">
        <v>1000</v>
      </c>
      <c r="G300" s="17">
        <f t="shared" si="182"/>
        <v>513.05000000000007</v>
      </c>
      <c r="H300" s="4">
        <f t="shared" si="183"/>
        <v>1026.1000000000001</v>
      </c>
      <c r="I300" s="18">
        <f t="shared" si="184"/>
        <v>1539.1499999999999</v>
      </c>
      <c r="J300" s="2"/>
      <c r="K300" s="17">
        <f t="shared" si="185"/>
        <v>1406.75</v>
      </c>
      <c r="L300" s="4">
        <f t="shared" si="186"/>
        <v>2813.5</v>
      </c>
      <c r="M300" s="18">
        <f t="shared" si="187"/>
        <v>4220.25</v>
      </c>
      <c r="O300" s="17">
        <f t="shared" si="188"/>
        <v>1406.75</v>
      </c>
      <c r="P300" s="4">
        <f t="shared" si="188"/>
        <v>1406.75</v>
      </c>
      <c r="Q300" s="18">
        <f t="shared" si="188"/>
        <v>1406.75</v>
      </c>
      <c r="S300" s="17">
        <f t="shared" si="189"/>
        <v>1340.5500000000002</v>
      </c>
      <c r="T300" s="4">
        <f t="shared" si="190"/>
        <v>2681.1000000000004</v>
      </c>
      <c r="U300" s="18">
        <f t="shared" si="191"/>
        <v>4021.6499999999996</v>
      </c>
      <c r="W300" s="17">
        <f t="shared" si="192"/>
        <v>1489.5</v>
      </c>
      <c r="X300" s="4">
        <f t="shared" si="193"/>
        <v>2979</v>
      </c>
      <c r="Y300" s="18">
        <f t="shared" si="194"/>
        <v>4468.5</v>
      </c>
      <c r="AA300" s="17">
        <f t="shared" si="195"/>
        <v>897.83750000000009</v>
      </c>
      <c r="AB300" s="4">
        <f t="shared" si="196"/>
        <v>1795.6750000000002</v>
      </c>
      <c r="AC300" s="18">
        <f t="shared" si="197"/>
        <v>2693.5124999999998</v>
      </c>
    </row>
    <row r="301" spans="1:29" s="2" customFormat="1" x14ac:dyDescent="0.25">
      <c r="A301" s="11">
        <v>47562</v>
      </c>
      <c r="B301" s="4" t="s">
        <v>80</v>
      </c>
      <c r="C301" s="19"/>
      <c r="D301" s="23">
        <v>13700</v>
      </c>
      <c r="E301" s="24">
        <v>11000</v>
      </c>
      <c r="F301" s="24"/>
      <c r="G301" s="17">
        <f t="shared" si="182"/>
        <v>424.70000000000005</v>
      </c>
      <c r="H301" s="4">
        <f t="shared" si="183"/>
        <v>849.40000000000009</v>
      </c>
      <c r="I301" s="18">
        <f t="shared" si="184"/>
        <v>1274.0999999999999</v>
      </c>
      <c r="K301" s="17">
        <f t="shared" si="185"/>
        <v>1164.5</v>
      </c>
      <c r="L301" s="4">
        <f t="shared" si="186"/>
        <v>2329</v>
      </c>
      <c r="M301" s="18">
        <f t="shared" si="187"/>
        <v>3493.5</v>
      </c>
      <c r="N301" s="1"/>
      <c r="O301" s="17">
        <f t="shared" si="188"/>
        <v>1164.5</v>
      </c>
      <c r="P301" s="4">
        <f t="shared" si="188"/>
        <v>1164.5</v>
      </c>
      <c r="Q301" s="18">
        <f t="shared" si="188"/>
        <v>1164.5</v>
      </c>
      <c r="R301" s="1"/>
      <c r="S301" s="17">
        <f t="shared" si="189"/>
        <v>1109.7</v>
      </c>
      <c r="T301" s="4">
        <f t="shared" si="190"/>
        <v>2219.4</v>
      </c>
      <c r="U301" s="18">
        <f t="shared" si="191"/>
        <v>3329.1</v>
      </c>
      <c r="V301" s="1"/>
      <c r="W301" s="17">
        <f t="shared" si="192"/>
        <v>1233</v>
      </c>
      <c r="X301" s="4">
        <f t="shared" si="193"/>
        <v>2466</v>
      </c>
      <c r="Y301" s="18">
        <f t="shared" si="194"/>
        <v>3699</v>
      </c>
      <c r="AA301" s="17">
        <f t="shared" si="195"/>
        <v>743.22500000000002</v>
      </c>
      <c r="AB301" s="4">
        <f t="shared" si="196"/>
        <v>1486.45</v>
      </c>
      <c r="AC301" s="18">
        <f t="shared" si="197"/>
        <v>2229.6749999999997</v>
      </c>
    </row>
    <row r="302" spans="1:29" s="2" customFormat="1" x14ac:dyDescent="0.25">
      <c r="A302" s="11">
        <v>45378</v>
      </c>
      <c r="B302" s="4" t="s">
        <v>81</v>
      </c>
      <c r="C302" s="19"/>
      <c r="D302" s="23">
        <v>4800</v>
      </c>
      <c r="E302" s="24">
        <v>2880</v>
      </c>
      <c r="F302" s="24"/>
      <c r="G302" s="17">
        <f t="shared" si="182"/>
        <v>148.80000000000001</v>
      </c>
      <c r="H302" s="4">
        <f t="shared" si="183"/>
        <v>297.60000000000002</v>
      </c>
      <c r="I302" s="18">
        <f t="shared" si="184"/>
        <v>446.4</v>
      </c>
      <c r="K302" s="17">
        <f t="shared" si="185"/>
        <v>408</v>
      </c>
      <c r="L302" s="4">
        <f t="shared" si="186"/>
        <v>816</v>
      </c>
      <c r="M302" s="18">
        <f t="shared" si="187"/>
        <v>1224</v>
      </c>
      <c r="N302" s="1"/>
      <c r="O302" s="17">
        <f t="shared" si="188"/>
        <v>408</v>
      </c>
      <c r="P302" s="4">
        <f t="shared" si="188"/>
        <v>408</v>
      </c>
      <c r="Q302" s="18">
        <f t="shared" si="188"/>
        <v>408</v>
      </c>
      <c r="R302" s="1"/>
      <c r="S302" s="17">
        <f t="shared" si="189"/>
        <v>388.80000000000007</v>
      </c>
      <c r="T302" s="4">
        <f t="shared" si="190"/>
        <v>777.60000000000014</v>
      </c>
      <c r="U302" s="18">
        <f t="shared" si="191"/>
        <v>1166.4000000000001</v>
      </c>
      <c r="V302" s="1"/>
      <c r="W302" s="17">
        <f t="shared" si="192"/>
        <v>432</v>
      </c>
      <c r="X302" s="4">
        <f t="shared" si="193"/>
        <v>864</v>
      </c>
      <c r="Y302" s="18">
        <f t="shared" si="194"/>
        <v>1296</v>
      </c>
      <c r="AA302" s="17">
        <f t="shared" si="195"/>
        <v>260.40000000000003</v>
      </c>
      <c r="AB302" s="4">
        <f t="shared" si="196"/>
        <v>520.80000000000007</v>
      </c>
      <c r="AC302" s="18">
        <f t="shared" si="197"/>
        <v>781.19999999999993</v>
      </c>
    </row>
    <row r="303" spans="1:29" s="2" customFormat="1" x14ac:dyDescent="0.25">
      <c r="A303" s="1">
        <v>43235</v>
      </c>
      <c r="B303" s="1" t="s">
        <v>77</v>
      </c>
      <c r="C303" s="1"/>
      <c r="D303" s="1">
        <v>3250</v>
      </c>
      <c r="E303" s="1">
        <v>800</v>
      </c>
      <c r="F303" s="1"/>
      <c r="G303" s="17">
        <f t="shared" si="182"/>
        <v>100.75</v>
      </c>
      <c r="H303" s="4">
        <f t="shared" si="183"/>
        <v>201.5</v>
      </c>
      <c r="I303" s="18">
        <f t="shared" si="184"/>
        <v>302.25</v>
      </c>
      <c r="K303" s="17">
        <f t="shared" si="185"/>
        <v>276.25</v>
      </c>
      <c r="L303" s="4">
        <f t="shared" si="186"/>
        <v>552.5</v>
      </c>
      <c r="M303" s="18">
        <f t="shared" si="187"/>
        <v>828.75</v>
      </c>
      <c r="N303" s="1"/>
      <c r="O303" s="17">
        <f t="shared" si="188"/>
        <v>276.25</v>
      </c>
      <c r="P303" s="4">
        <f t="shared" si="188"/>
        <v>276.25</v>
      </c>
      <c r="Q303" s="18">
        <f t="shared" si="188"/>
        <v>276.25</v>
      </c>
      <c r="R303" s="1"/>
      <c r="S303" s="17">
        <f t="shared" si="189"/>
        <v>263.25</v>
      </c>
      <c r="T303" s="4">
        <f t="shared" si="190"/>
        <v>526.5</v>
      </c>
      <c r="U303" s="18">
        <f t="shared" si="191"/>
        <v>789.75</v>
      </c>
      <c r="V303" s="1"/>
      <c r="W303" s="17">
        <f t="shared" si="192"/>
        <v>292.5</v>
      </c>
      <c r="X303" s="4">
        <f t="shared" si="193"/>
        <v>585</v>
      </c>
      <c r="Y303" s="18">
        <f t="shared" si="194"/>
        <v>877.5</v>
      </c>
      <c r="AA303" s="17">
        <f t="shared" si="195"/>
        <v>176.3125</v>
      </c>
      <c r="AB303" s="4">
        <f t="shared" si="196"/>
        <v>352.625</v>
      </c>
      <c r="AC303" s="18">
        <f t="shared" si="197"/>
        <v>528.9375</v>
      </c>
    </row>
    <row r="304" spans="1:29" s="2" customFormat="1" x14ac:dyDescent="0.25">
      <c r="A304" s="11">
        <v>43235</v>
      </c>
      <c r="B304" s="4" t="s">
        <v>79</v>
      </c>
      <c r="C304" s="19"/>
      <c r="D304" s="23">
        <v>3250</v>
      </c>
      <c r="E304" s="24">
        <v>800</v>
      </c>
      <c r="F304" s="24"/>
      <c r="G304" s="17">
        <f t="shared" si="182"/>
        <v>100.75</v>
      </c>
      <c r="H304" s="4">
        <f t="shared" si="183"/>
        <v>201.5</v>
      </c>
      <c r="I304" s="18">
        <f t="shared" si="184"/>
        <v>302.25</v>
      </c>
      <c r="K304" s="17">
        <f t="shared" si="185"/>
        <v>276.25</v>
      </c>
      <c r="L304" s="4">
        <f t="shared" si="186"/>
        <v>552.5</v>
      </c>
      <c r="M304" s="18">
        <f t="shared" si="187"/>
        <v>828.75</v>
      </c>
      <c r="N304" s="1"/>
      <c r="O304" s="17">
        <f t="shared" si="188"/>
        <v>276.25</v>
      </c>
      <c r="P304" s="4">
        <f t="shared" si="188"/>
        <v>276.25</v>
      </c>
      <c r="Q304" s="18">
        <f t="shared" si="188"/>
        <v>276.25</v>
      </c>
      <c r="R304" s="1"/>
      <c r="S304" s="17">
        <f t="shared" si="189"/>
        <v>263.25</v>
      </c>
      <c r="T304" s="4">
        <f t="shared" si="190"/>
        <v>526.5</v>
      </c>
      <c r="U304" s="18">
        <f t="shared" si="191"/>
        <v>789.75</v>
      </c>
      <c r="V304" s="1"/>
      <c r="W304" s="17">
        <f t="shared" si="192"/>
        <v>292.5</v>
      </c>
      <c r="X304" s="4">
        <f t="shared" si="193"/>
        <v>585</v>
      </c>
      <c r="Y304" s="18">
        <f t="shared" si="194"/>
        <v>877.5</v>
      </c>
      <c r="AA304" s="17">
        <f t="shared" si="195"/>
        <v>176.3125</v>
      </c>
      <c r="AB304" s="4">
        <f t="shared" si="196"/>
        <v>352.625</v>
      </c>
      <c r="AC304" s="18">
        <f t="shared" si="197"/>
        <v>528.9375</v>
      </c>
    </row>
    <row r="305" spans="1:29" s="22" customFormat="1" x14ac:dyDescent="0.25">
      <c r="A305" s="1">
        <v>42820</v>
      </c>
      <c r="B305" s="1" t="s">
        <v>307</v>
      </c>
      <c r="C305" s="1"/>
      <c r="D305" s="1">
        <v>3250</v>
      </c>
      <c r="E305" s="1">
        <v>1000</v>
      </c>
      <c r="F305" s="1"/>
      <c r="G305" s="17">
        <f t="shared" si="182"/>
        <v>100.75</v>
      </c>
      <c r="H305" s="4">
        <f t="shared" si="183"/>
        <v>201.5</v>
      </c>
      <c r="I305" s="18">
        <f t="shared" si="184"/>
        <v>302.25</v>
      </c>
      <c r="J305" s="2"/>
      <c r="K305" s="17">
        <f t="shared" si="185"/>
        <v>276.25</v>
      </c>
      <c r="L305" s="4">
        <f t="shared" si="186"/>
        <v>552.5</v>
      </c>
      <c r="M305" s="18">
        <f t="shared" si="187"/>
        <v>828.75</v>
      </c>
      <c r="N305" s="1"/>
      <c r="O305" s="17">
        <f t="shared" si="188"/>
        <v>276.25</v>
      </c>
      <c r="P305" s="4">
        <f t="shared" si="188"/>
        <v>276.25</v>
      </c>
      <c r="Q305" s="18">
        <f t="shared" si="188"/>
        <v>276.25</v>
      </c>
      <c r="R305" s="1"/>
      <c r="S305" s="17">
        <f t="shared" si="189"/>
        <v>263.25</v>
      </c>
      <c r="T305" s="4">
        <f t="shared" si="190"/>
        <v>526.5</v>
      </c>
      <c r="U305" s="18">
        <f t="shared" si="191"/>
        <v>789.75</v>
      </c>
      <c r="V305" s="1"/>
      <c r="W305" s="17">
        <f t="shared" si="192"/>
        <v>292.5</v>
      </c>
      <c r="X305" s="4">
        <f t="shared" si="193"/>
        <v>585</v>
      </c>
      <c r="Y305" s="18">
        <f t="shared" si="194"/>
        <v>877.5</v>
      </c>
      <c r="AA305" s="17">
        <f t="shared" si="195"/>
        <v>176.3125</v>
      </c>
      <c r="AB305" s="4">
        <f t="shared" si="196"/>
        <v>352.625</v>
      </c>
      <c r="AC305" s="18">
        <f t="shared" si="197"/>
        <v>528.9375</v>
      </c>
    </row>
    <row r="306" spans="1:29" s="22" customFormat="1" x14ac:dyDescent="0.25">
      <c r="A306" s="1">
        <v>29880</v>
      </c>
      <c r="B306" s="1" t="s">
        <v>76</v>
      </c>
      <c r="C306" s="1"/>
      <c r="D306" s="1">
        <v>3250</v>
      </c>
      <c r="E306" s="1">
        <v>1000</v>
      </c>
      <c r="F306" s="1"/>
      <c r="G306" s="17">
        <f t="shared" si="182"/>
        <v>100.75</v>
      </c>
      <c r="H306" s="4">
        <f t="shared" si="183"/>
        <v>201.5</v>
      </c>
      <c r="I306" s="18">
        <f t="shared" si="184"/>
        <v>302.25</v>
      </c>
      <c r="J306" s="2"/>
      <c r="K306" s="17">
        <f t="shared" si="185"/>
        <v>276.25</v>
      </c>
      <c r="L306" s="4">
        <f t="shared" si="186"/>
        <v>552.5</v>
      </c>
      <c r="M306" s="18">
        <f t="shared" si="187"/>
        <v>828.75</v>
      </c>
      <c r="N306" s="1"/>
      <c r="O306" s="17">
        <f t="shared" si="188"/>
        <v>276.25</v>
      </c>
      <c r="P306" s="4">
        <f t="shared" si="188"/>
        <v>276.25</v>
      </c>
      <c r="Q306" s="18">
        <f t="shared" si="188"/>
        <v>276.25</v>
      </c>
      <c r="R306" s="1"/>
      <c r="S306" s="17">
        <f t="shared" si="189"/>
        <v>263.25</v>
      </c>
      <c r="T306" s="4">
        <f t="shared" si="190"/>
        <v>526.5</v>
      </c>
      <c r="U306" s="18">
        <f t="shared" si="191"/>
        <v>789.75</v>
      </c>
      <c r="V306" s="1"/>
      <c r="W306" s="17">
        <f t="shared" si="192"/>
        <v>292.5</v>
      </c>
      <c r="X306" s="4">
        <f t="shared" si="193"/>
        <v>585</v>
      </c>
      <c r="Y306" s="18">
        <f t="shared" si="194"/>
        <v>877.5</v>
      </c>
      <c r="AA306" s="17">
        <f t="shared" si="195"/>
        <v>176.3125</v>
      </c>
      <c r="AB306" s="4">
        <f t="shared" si="196"/>
        <v>352.625</v>
      </c>
      <c r="AC306" s="18">
        <f t="shared" si="197"/>
        <v>528.9375</v>
      </c>
    </row>
    <row r="307" spans="1:29" s="22" customFormat="1" x14ac:dyDescent="0.25">
      <c r="A307" s="11"/>
      <c r="B307" s="4" t="s">
        <v>78</v>
      </c>
      <c r="C307" s="19"/>
      <c r="D307" s="23">
        <v>2850</v>
      </c>
      <c r="E307" s="24">
        <v>1000</v>
      </c>
      <c r="F307" s="24"/>
      <c r="G307" s="17">
        <f t="shared" si="182"/>
        <v>88.350000000000009</v>
      </c>
      <c r="H307" s="4">
        <f t="shared" si="183"/>
        <v>176.70000000000002</v>
      </c>
      <c r="I307" s="18">
        <f t="shared" si="184"/>
        <v>265.05</v>
      </c>
      <c r="J307" s="2"/>
      <c r="K307" s="17">
        <f t="shared" si="185"/>
        <v>242.25</v>
      </c>
      <c r="L307" s="4">
        <f t="shared" si="186"/>
        <v>484.5</v>
      </c>
      <c r="M307" s="18">
        <f t="shared" si="187"/>
        <v>726.75</v>
      </c>
      <c r="N307" s="1"/>
      <c r="O307" s="17">
        <f t="shared" si="188"/>
        <v>242.25</v>
      </c>
      <c r="P307" s="4">
        <f t="shared" si="188"/>
        <v>242.25</v>
      </c>
      <c r="Q307" s="18">
        <f t="shared" si="188"/>
        <v>242.25</v>
      </c>
      <c r="R307" s="1"/>
      <c r="S307" s="17">
        <f t="shared" si="189"/>
        <v>230.85000000000002</v>
      </c>
      <c r="T307" s="4">
        <f t="shared" si="190"/>
        <v>461.70000000000005</v>
      </c>
      <c r="U307" s="18">
        <f t="shared" si="191"/>
        <v>692.55</v>
      </c>
      <c r="V307" s="1"/>
      <c r="W307" s="17">
        <f t="shared" si="192"/>
        <v>256.5</v>
      </c>
      <c r="X307" s="4">
        <f t="shared" si="193"/>
        <v>513</v>
      </c>
      <c r="Y307" s="18">
        <f t="shared" si="194"/>
        <v>769.5</v>
      </c>
      <c r="AA307" s="17">
        <f t="shared" si="195"/>
        <v>154.61250000000001</v>
      </c>
      <c r="AB307" s="4">
        <f t="shared" si="196"/>
        <v>309.22500000000002</v>
      </c>
      <c r="AC307" s="18">
        <f t="shared" si="197"/>
        <v>463.83749999999998</v>
      </c>
    </row>
    <row r="308" spans="1:29" s="22" customFormat="1" x14ac:dyDescent="0.25">
      <c r="B308" s="22" t="s">
        <v>82</v>
      </c>
      <c r="C308" s="25"/>
      <c r="D308" s="25">
        <v>7800</v>
      </c>
      <c r="E308" s="25">
        <v>4050</v>
      </c>
      <c r="F308" s="25"/>
      <c r="G308" s="17">
        <f t="shared" si="182"/>
        <v>241.8</v>
      </c>
      <c r="H308" s="4">
        <f t="shared" si="183"/>
        <v>483.6</v>
      </c>
      <c r="I308" s="18">
        <f t="shared" si="184"/>
        <v>725.4</v>
      </c>
      <c r="J308" s="2"/>
      <c r="K308" s="17">
        <f t="shared" si="185"/>
        <v>663</v>
      </c>
      <c r="L308" s="4">
        <f t="shared" si="186"/>
        <v>1326</v>
      </c>
      <c r="M308" s="18">
        <f t="shared" si="187"/>
        <v>1989</v>
      </c>
      <c r="N308" s="1"/>
      <c r="O308" s="17">
        <f t="shared" si="188"/>
        <v>663</v>
      </c>
      <c r="P308" s="4">
        <f t="shared" si="188"/>
        <v>663</v>
      </c>
      <c r="Q308" s="18">
        <f t="shared" si="188"/>
        <v>663</v>
      </c>
      <c r="R308" s="1"/>
      <c r="S308" s="17">
        <f t="shared" si="189"/>
        <v>631.80000000000007</v>
      </c>
      <c r="T308" s="4">
        <f t="shared" si="190"/>
        <v>1263.6000000000001</v>
      </c>
      <c r="U308" s="18">
        <f t="shared" si="191"/>
        <v>1895.3999999999999</v>
      </c>
      <c r="V308" s="1"/>
      <c r="W308" s="17">
        <f t="shared" si="192"/>
        <v>702</v>
      </c>
      <c r="X308" s="4">
        <f t="shared" si="193"/>
        <v>1404</v>
      </c>
      <c r="Y308" s="18">
        <f t="shared" si="194"/>
        <v>2106</v>
      </c>
      <c r="AA308" s="17">
        <f t="shared" si="195"/>
        <v>423.15000000000003</v>
      </c>
      <c r="AB308" s="4">
        <f t="shared" si="196"/>
        <v>846.30000000000007</v>
      </c>
      <c r="AC308" s="18">
        <f t="shared" si="197"/>
        <v>1269.45</v>
      </c>
    </row>
    <row r="309" spans="1:29" s="22" customFormat="1" x14ac:dyDescent="0.25">
      <c r="B309" s="22" t="s">
        <v>83</v>
      </c>
      <c r="C309" s="25"/>
      <c r="D309" s="25">
        <v>6026</v>
      </c>
      <c r="E309" s="25">
        <v>3129.5200000000004</v>
      </c>
      <c r="F309" s="25"/>
      <c r="G309" s="17">
        <f t="shared" si="182"/>
        <v>186.80600000000001</v>
      </c>
      <c r="H309" s="4">
        <f t="shared" si="183"/>
        <v>373.61200000000002</v>
      </c>
      <c r="I309" s="18">
        <f t="shared" si="184"/>
        <v>560.41800000000001</v>
      </c>
      <c r="J309" s="2"/>
      <c r="K309" s="17">
        <f t="shared" si="185"/>
        <v>512.20999999999992</v>
      </c>
      <c r="L309" s="4">
        <f t="shared" si="186"/>
        <v>1024.4199999999998</v>
      </c>
      <c r="M309" s="18">
        <f t="shared" si="187"/>
        <v>1536.6299999999999</v>
      </c>
      <c r="N309" s="1"/>
      <c r="O309" s="17">
        <f t="shared" si="188"/>
        <v>512.20999999999992</v>
      </c>
      <c r="P309" s="4">
        <f t="shared" si="188"/>
        <v>512.20999999999992</v>
      </c>
      <c r="Q309" s="18">
        <f t="shared" si="188"/>
        <v>512.20999999999992</v>
      </c>
      <c r="R309" s="1"/>
      <c r="S309" s="17">
        <f t="shared" si="189"/>
        <v>488.10600000000005</v>
      </c>
      <c r="T309" s="4">
        <f t="shared" si="190"/>
        <v>976.2120000000001</v>
      </c>
      <c r="U309" s="18">
        <f t="shared" si="191"/>
        <v>1464.318</v>
      </c>
      <c r="V309" s="1"/>
      <c r="W309" s="17">
        <f t="shared" si="192"/>
        <v>542.34</v>
      </c>
      <c r="X309" s="4">
        <f t="shared" si="193"/>
        <v>1084.68</v>
      </c>
      <c r="Y309" s="18">
        <f t="shared" si="194"/>
        <v>1627.0200000000002</v>
      </c>
      <c r="AA309" s="17">
        <f t="shared" si="195"/>
        <v>326.91050000000001</v>
      </c>
      <c r="AB309" s="4">
        <f t="shared" si="196"/>
        <v>653.82100000000003</v>
      </c>
      <c r="AC309" s="18">
        <f t="shared" si="197"/>
        <v>980.73149999999998</v>
      </c>
    </row>
    <row r="310" spans="1:29" x14ac:dyDescent="0.25">
      <c r="A310" s="22"/>
      <c r="B310" s="22" t="s">
        <v>84</v>
      </c>
      <c r="C310" s="25"/>
      <c r="D310" s="25">
        <v>3015</v>
      </c>
      <c r="E310" s="25">
        <v>1599.8</v>
      </c>
      <c r="F310" s="25"/>
      <c r="G310" s="17">
        <f t="shared" si="182"/>
        <v>93.465000000000003</v>
      </c>
      <c r="H310" s="4">
        <f t="shared" si="183"/>
        <v>186.93</v>
      </c>
      <c r="I310" s="18">
        <f t="shared" si="184"/>
        <v>280.39499999999998</v>
      </c>
      <c r="J310" s="2"/>
      <c r="K310" s="17">
        <f t="shared" si="185"/>
        <v>256.27500000000003</v>
      </c>
      <c r="L310" s="4">
        <f t="shared" si="186"/>
        <v>512.55000000000007</v>
      </c>
      <c r="M310" s="18">
        <f t="shared" si="187"/>
        <v>768.82499999999993</v>
      </c>
      <c r="O310" s="17">
        <f t="shared" si="188"/>
        <v>256.27500000000003</v>
      </c>
      <c r="P310" s="4">
        <f t="shared" si="188"/>
        <v>256.27500000000003</v>
      </c>
      <c r="Q310" s="18">
        <f t="shared" si="188"/>
        <v>256.27500000000003</v>
      </c>
      <c r="S310" s="17">
        <f t="shared" si="189"/>
        <v>244.21500000000003</v>
      </c>
      <c r="T310" s="4">
        <f t="shared" si="190"/>
        <v>488.43000000000006</v>
      </c>
      <c r="U310" s="18">
        <f t="shared" si="191"/>
        <v>732.64499999999998</v>
      </c>
      <c r="W310" s="17">
        <f t="shared" si="192"/>
        <v>271.35000000000002</v>
      </c>
      <c r="X310" s="4">
        <f t="shared" si="193"/>
        <v>542.70000000000005</v>
      </c>
      <c r="Y310" s="18">
        <f t="shared" si="194"/>
        <v>814.05</v>
      </c>
      <c r="AA310" s="17">
        <f t="shared" si="195"/>
        <v>163.56375000000003</v>
      </c>
      <c r="AB310" s="4">
        <f t="shared" si="196"/>
        <v>327.12750000000005</v>
      </c>
      <c r="AC310" s="18">
        <f t="shared" si="197"/>
        <v>490.69124999999997</v>
      </c>
    </row>
    <row r="311" spans="1:29" x14ac:dyDescent="0.25">
      <c r="A311" s="22"/>
      <c r="B311" s="22" t="s">
        <v>85</v>
      </c>
      <c r="C311" s="25"/>
      <c r="D311" s="25">
        <v>1952</v>
      </c>
      <c r="E311" s="25">
        <v>1000.0400000000001</v>
      </c>
      <c r="F311" s="25"/>
      <c r="G311" s="17">
        <f t="shared" si="182"/>
        <v>60.512</v>
      </c>
      <c r="H311" s="4">
        <f t="shared" si="183"/>
        <v>121.024</v>
      </c>
      <c r="I311" s="18">
        <f t="shared" si="184"/>
        <v>181.536</v>
      </c>
      <c r="J311" s="2"/>
      <c r="K311" s="17">
        <f t="shared" si="185"/>
        <v>165.92000000000002</v>
      </c>
      <c r="L311" s="4">
        <f t="shared" si="186"/>
        <v>331.84000000000003</v>
      </c>
      <c r="M311" s="18">
        <f t="shared" si="187"/>
        <v>497.76</v>
      </c>
      <c r="O311" s="17">
        <f t="shared" si="188"/>
        <v>165.92000000000002</v>
      </c>
      <c r="P311" s="4">
        <f t="shared" si="188"/>
        <v>165.92000000000002</v>
      </c>
      <c r="Q311" s="18">
        <f t="shared" si="188"/>
        <v>165.92000000000002</v>
      </c>
      <c r="S311" s="17">
        <f t="shared" si="189"/>
        <v>158.11200000000002</v>
      </c>
      <c r="T311" s="4">
        <f t="shared" si="190"/>
        <v>316.22400000000005</v>
      </c>
      <c r="U311" s="18">
        <f t="shared" si="191"/>
        <v>474.33600000000001</v>
      </c>
      <c r="W311" s="17">
        <f t="shared" si="192"/>
        <v>175.68</v>
      </c>
      <c r="X311" s="4">
        <f t="shared" si="193"/>
        <v>351.36</v>
      </c>
      <c r="Y311" s="18">
        <f t="shared" si="194"/>
        <v>527.04</v>
      </c>
      <c r="AA311" s="17">
        <f t="shared" si="195"/>
        <v>105.89600000000002</v>
      </c>
      <c r="AB311" s="4">
        <f t="shared" si="196"/>
        <v>211.79200000000003</v>
      </c>
      <c r="AC311" s="18">
        <f t="shared" si="197"/>
        <v>317.68799999999999</v>
      </c>
    </row>
    <row r="312" spans="1:29" x14ac:dyDescent="0.25">
      <c r="A312" s="22"/>
      <c r="B312" s="22" t="s">
        <v>86</v>
      </c>
      <c r="C312" s="25"/>
      <c r="D312" s="25">
        <v>534</v>
      </c>
      <c r="E312" s="25">
        <v>320.39999999999998</v>
      </c>
      <c r="F312" s="25"/>
      <c r="G312" s="17">
        <f t="shared" si="182"/>
        <v>16.553999999999998</v>
      </c>
      <c r="H312" s="4">
        <f t="shared" si="183"/>
        <v>33.107999999999997</v>
      </c>
      <c r="I312" s="18">
        <f t="shared" si="184"/>
        <v>49.661999999999999</v>
      </c>
      <c r="J312" s="2"/>
      <c r="K312" s="17">
        <f t="shared" si="185"/>
        <v>45.39</v>
      </c>
      <c r="L312" s="4">
        <f t="shared" si="186"/>
        <v>90.78</v>
      </c>
      <c r="M312" s="18">
        <f t="shared" si="187"/>
        <v>136.16999999999999</v>
      </c>
      <c r="O312" s="17">
        <f t="shared" si="188"/>
        <v>45.39</v>
      </c>
      <c r="P312" s="4">
        <f t="shared" si="188"/>
        <v>45.39</v>
      </c>
      <c r="Q312" s="18">
        <f t="shared" si="188"/>
        <v>45.39</v>
      </c>
      <c r="S312" s="17">
        <f t="shared" si="189"/>
        <v>43.254000000000005</v>
      </c>
      <c r="T312" s="4">
        <f t="shared" si="190"/>
        <v>86.50800000000001</v>
      </c>
      <c r="U312" s="18">
        <f t="shared" si="191"/>
        <v>129.762</v>
      </c>
      <c r="W312" s="17">
        <f t="shared" si="192"/>
        <v>48.06</v>
      </c>
      <c r="X312" s="4">
        <f t="shared" si="193"/>
        <v>96.12</v>
      </c>
      <c r="Y312" s="18">
        <f t="shared" si="194"/>
        <v>144.18</v>
      </c>
      <c r="AA312" s="17">
        <f t="shared" si="195"/>
        <v>28.9695</v>
      </c>
      <c r="AB312" s="4">
        <f t="shared" si="196"/>
        <v>57.939</v>
      </c>
      <c r="AC312" s="18">
        <f t="shared" si="197"/>
        <v>86.908499999999989</v>
      </c>
    </row>
    <row r="313" spans="1:29" x14ac:dyDescent="0.25">
      <c r="G313" s="14"/>
      <c r="H313" s="15"/>
      <c r="I313" s="16"/>
      <c r="K313" s="14"/>
      <c r="L313" s="15"/>
      <c r="M313" s="16"/>
      <c r="O313" s="14"/>
      <c r="P313" s="15"/>
      <c r="Q313" s="16"/>
      <c r="S313" s="14"/>
      <c r="T313" s="15"/>
      <c r="U313" s="16"/>
      <c r="W313" s="14"/>
      <c r="X313" s="15"/>
      <c r="Y313" s="16"/>
      <c r="AA313" s="14"/>
      <c r="AB313" s="15"/>
      <c r="AC313" s="16"/>
    </row>
    <row r="314" spans="1:29" customFormat="1" x14ac:dyDescent="0.25">
      <c r="A314" s="1"/>
      <c r="B314" s="2" t="s">
        <v>90</v>
      </c>
      <c r="C314" s="2"/>
      <c r="D314" s="2">
        <v>968</v>
      </c>
      <c r="E314" s="2">
        <v>400</v>
      </c>
      <c r="F314" s="2"/>
      <c r="G314" s="17">
        <f t="shared" ref="G314:G330" si="198">+$D314*0.31*0.1</f>
        <v>30.007999999999999</v>
      </c>
      <c r="H314" s="4">
        <f t="shared" ref="H314:H330" si="199">+$D314*0.31*0.2</f>
        <v>60.015999999999998</v>
      </c>
      <c r="I314" s="18">
        <f t="shared" ref="I314:I330" si="200">+$D314*0.31*0.3</f>
        <v>90.023999999999987</v>
      </c>
      <c r="J314" s="2"/>
      <c r="K314" s="17">
        <f t="shared" ref="K314:K330" si="201">+$D314*0.85*0.1</f>
        <v>82.28</v>
      </c>
      <c r="L314" s="4">
        <f t="shared" ref="L314:L330" si="202">+$D314*0.85*0.2</f>
        <v>164.56</v>
      </c>
      <c r="M314" s="18">
        <f t="shared" ref="M314:M330" si="203">+$D314*0.85*0.3</f>
        <v>246.83999999999997</v>
      </c>
      <c r="N314" s="1"/>
      <c r="O314" s="17">
        <f t="shared" ref="O314:Q329" si="204">+$D314*0.85*0.1</f>
        <v>82.28</v>
      </c>
      <c r="P314" s="4">
        <f t="shared" si="204"/>
        <v>82.28</v>
      </c>
      <c r="Q314" s="18">
        <f t="shared" si="204"/>
        <v>82.28</v>
      </c>
      <c r="R314" s="1"/>
      <c r="S314" s="17">
        <f t="shared" ref="S314:S330" si="205">+$D314*0.9*0.1</f>
        <v>87.12</v>
      </c>
      <c r="T314" s="4">
        <f t="shared" ref="T314:T330" si="206">+$D314*0.9*0.2</f>
        <v>174.24</v>
      </c>
      <c r="U314" s="18">
        <f t="shared" ref="U314:U330" si="207">+$D314*0.9*0.3</f>
        <v>261.36</v>
      </c>
      <c r="W314" s="17">
        <f t="shared" ref="W314:W330" si="208">+$D314*0.9*0.1</f>
        <v>87.12</v>
      </c>
      <c r="X314" s="4">
        <f t="shared" ref="X314:X330" si="209">+$D314*0.9*0.2</f>
        <v>174.24</v>
      </c>
      <c r="Y314" s="18">
        <f t="shared" ref="Y314:Y330" si="210">+$D314*0.9*0.3</f>
        <v>261.36</v>
      </c>
      <c r="AA314" s="17">
        <f t="shared" ref="AA314:AA330" si="211">+$D314*0.31*1.75*0.1</f>
        <v>52.514000000000003</v>
      </c>
      <c r="AB314" s="4">
        <f t="shared" ref="AB314:AB330" si="212">+$D314*0.31*1.75*0.2</f>
        <v>105.02800000000001</v>
      </c>
      <c r="AC314" s="18">
        <f t="shared" ref="AC314:AC330" si="213">+$D314*0.31*1.75*0.3</f>
        <v>157.542</v>
      </c>
    </row>
    <row r="315" spans="1:29" customFormat="1" x14ac:dyDescent="0.25">
      <c r="A315" s="1"/>
      <c r="B315" s="1" t="s">
        <v>218</v>
      </c>
      <c r="C315" s="2"/>
      <c r="D315" s="2">
        <v>70</v>
      </c>
      <c r="E315" s="2">
        <f>+D315*0.75</f>
        <v>52.5</v>
      </c>
      <c r="F315" s="2"/>
      <c r="G315" s="17">
        <f t="shared" si="198"/>
        <v>2.17</v>
      </c>
      <c r="H315" s="4">
        <f t="shared" si="199"/>
        <v>4.34</v>
      </c>
      <c r="I315" s="18">
        <f t="shared" si="200"/>
        <v>6.51</v>
      </c>
      <c r="J315" s="2"/>
      <c r="K315" s="17">
        <f t="shared" si="201"/>
        <v>5.95</v>
      </c>
      <c r="L315" s="4">
        <f t="shared" si="202"/>
        <v>11.9</v>
      </c>
      <c r="M315" s="18">
        <f t="shared" si="203"/>
        <v>17.849999999999998</v>
      </c>
      <c r="N315" s="1"/>
      <c r="O315" s="17">
        <f t="shared" si="204"/>
        <v>5.95</v>
      </c>
      <c r="P315" s="4">
        <f t="shared" si="204"/>
        <v>5.95</v>
      </c>
      <c r="Q315" s="18">
        <f t="shared" si="204"/>
        <v>5.95</v>
      </c>
      <c r="R315" s="1"/>
      <c r="S315" s="17">
        <f t="shared" si="205"/>
        <v>6.3000000000000007</v>
      </c>
      <c r="T315" s="4">
        <f t="shared" si="206"/>
        <v>12.600000000000001</v>
      </c>
      <c r="U315" s="18">
        <f t="shared" si="207"/>
        <v>18.899999999999999</v>
      </c>
      <c r="W315" s="17">
        <f t="shared" si="208"/>
        <v>6.3000000000000007</v>
      </c>
      <c r="X315" s="4">
        <f t="shared" si="209"/>
        <v>12.600000000000001</v>
      </c>
      <c r="Y315" s="18">
        <f t="shared" si="210"/>
        <v>18.899999999999999</v>
      </c>
      <c r="AA315" s="17">
        <f t="shared" si="211"/>
        <v>3.7975000000000003</v>
      </c>
      <c r="AB315" s="4">
        <f t="shared" si="212"/>
        <v>7.5950000000000006</v>
      </c>
      <c r="AC315" s="18">
        <f t="shared" si="213"/>
        <v>11.3925</v>
      </c>
    </row>
    <row r="316" spans="1:29" customFormat="1" x14ac:dyDescent="0.25">
      <c r="A316" s="1"/>
      <c r="B316" s="1" t="s">
        <v>219</v>
      </c>
      <c r="C316" s="2"/>
      <c r="D316" s="2">
        <v>297</v>
      </c>
      <c r="E316" s="2">
        <f t="shared" ref="E316:E321" si="214">+D316*0.75</f>
        <v>222.75</v>
      </c>
      <c r="F316" s="2"/>
      <c r="G316" s="17">
        <f t="shared" si="198"/>
        <v>9.206999999999999</v>
      </c>
      <c r="H316" s="4">
        <f t="shared" si="199"/>
        <v>18.413999999999998</v>
      </c>
      <c r="I316" s="18">
        <f t="shared" si="200"/>
        <v>27.620999999999999</v>
      </c>
      <c r="J316" s="2"/>
      <c r="K316" s="17">
        <f t="shared" si="201"/>
        <v>25.245000000000001</v>
      </c>
      <c r="L316" s="4">
        <f t="shared" si="202"/>
        <v>50.49</v>
      </c>
      <c r="M316" s="18">
        <f t="shared" si="203"/>
        <v>75.734999999999999</v>
      </c>
      <c r="N316" s="1"/>
      <c r="O316" s="17">
        <f t="shared" si="204"/>
        <v>25.245000000000001</v>
      </c>
      <c r="P316" s="4">
        <f t="shared" si="204"/>
        <v>25.245000000000001</v>
      </c>
      <c r="Q316" s="18">
        <f t="shared" si="204"/>
        <v>25.245000000000001</v>
      </c>
      <c r="R316" s="1"/>
      <c r="S316" s="17">
        <f t="shared" si="205"/>
        <v>26.730000000000004</v>
      </c>
      <c r="T316" s="4">
        <f t="shared" si="206"/>
        <v>53.460000000000008</v>
      </c>
      <c r="U316" s="18">
        <f t="shared" si="207"/>
        <v>80.19</v>
      </c>
      <c r="W316" s="17">
        <f t="shared" si="208"/>
        <v>26.730000000000004</v>
      </c>
      <c r="X316" s="4">
        <f t="shared" si="209"/>
        <v>53.460000000000008</v>
      </c>
      <c r="Y316" s="18">
        <f t="shared" si="210"/>
        <v>80.19</v>
      </c>
      <c r="AA316" s="17">
        <f t="shared" si="211"/>
        <v>16.11225</v>
      </c>
      <c r="AB316" s="4">
        <f t="shared" si="212"/>
        <v>32.224499999999999</v>
      </c>
      <c r="AC316" s="18">
        <f t="shared" si="213"/>
        <v>48.336750000000002</v>
      </c>
    </row>
    <row r="317" spans="1:29" customFormat="1" x14ac:dyDescent="0.25">
      <c r="A317" s="1"/>
      <c r="B317" s="1" t="s">
        <v>220</v>
      </c>
      <c r="C317" s="2"/>
      <c r="D317" s="2">
        <v>61</v>
      </c>
      <c r="E317" s="2">
        <f t="shared" si="214"/>
        <v>45.75</v>
      </c>
      <c r="F317" s="2"/>
      <c r="G317" s="17">
        <f t="shared" si="198"/>
        <v>1.891</v>
      </c>
      <c r="H317" s="4">
        <f t="shared" si="199"/>
        <v>3.782</v>
      </c>
      <c r="I317" s="18">
        <f t="shared" si="200"/>
        <v>5.673</v>
      </c>
      <c r="J317" s="2"/>
      <c r="K317" s="17">
        <f t="shared" si="201"/>
        <v>5.1850000000000005</v>
      </c>
      <c r="L317" s="4">
        <f t="shared" si="202"/>
        <v>10.370000000000001</v>
      </c>
      <c r="M317" s="18">
        <f t="shared" si="203"/>
        <v>15.555</v>
      </c>
      <c r="N317" s="1"/>
      <c r="O317" s="17">
        <f t="shared" si="204"/>
        <v>5.1850000000000005</v>
      </c>
      <c r="P317" s="4">
        <f t="shared" si="204"/>
        <v>5.1850000000000005</v>
      </c>
      <c r="Q317" s="18">
        <f t="shared" si="204"/>
        <v>5.1850000000000005</v>
      </c>
      <c r="R317" s="1"/>
      <c r="S317" s="17">
        <f t="shared" si="205"/>
        <v>5.49</v>
      </c>
      <c r="T317" s="4">
        <f t="shared" si="206"/>
        <v>10.98</v>
      </c>
      <c r="U317" s="18">
        <f t="shared" si="207"/>
        <v>16.47</v>
      </c>
      <c r="W317" s="17">
        <f t="shared" si="208"/>
        <v>5.49</v>
      </c>
      <c r="X317" s="4">
        <f t="shared" si="209"/>
        <v>10.98</v>
      </c>
      <c r="Y317" s="18">
        <f t="shared" si="210"/>
        <v>16.47</v>
      </c>
      <c r="AA317" s="17">
        <f t="shared" si="211"/>
        <v>3.3092500000000005</v>
      </c>
      <c r="AB317" s="4">
        <f t="shared" si="212"/>
        <v>6.6185000000000009</v>
      </c>
      <c r="AC317" s="18">
        <f t="shared" si="213"/>
        <v>9.9277499999999996</v>
      </c>
    </row>
    <row r="318" spans="1:29" customFormat="1" x14ac:dyDescent="0.25">
      <c r="A318" s="1"/>
      <c r="B318" s="1" t="s">
        <v>221</v>
      </c>
      <c r="C318" s="2"/>
      <c r="D318" s="2">
        <v>537</v>
      </c>
      <c r="E318" s="2">
        <f t="shared" si="214"/>
        <v>402.75</v>
      </c>
      <c r="F318" s="2"/>
      <c r="G318" s="17">
        <f t="shared" si="198"/>
        <v>16.647000000000002</v>
      </c>
      <c r="H318" s="4">
        <f t="shared" si="199"/>
        <v>33.294000000000004</v>
      </c>
      <c r="I318" s="18">
        <f t="shared" si="200"/>
        <v>49.940999999999995</v>
      </c>
      <c r="J318" s="2"/>
      <c r="K318" s="17">
        <f t="shared" si="201"/>
        <v>45.645000000000003</v>
      </c>
      <c r="L318" s="4">
        <f t="shared" si="202"/>
        <v>91.29</v>
      </c>
      <c r="M318" s="18">
        <f t="shared" si="203"/>
        <v>136.935</v>
      </c>
      <c r="N318" s="1"/>
      <c r="O318" s="17">
        <f t="shared" si="204"/>
        <v>45.645000000000003</v>
      </c>
      <c r="P318" s="4">
        <f t="shared" si="204"/>
        <v>45.645000000000003</v>
      </c>
      <c r="Q318" s="18">
        <f t="shared" si="204"/>
        <v>45.645000000000003</v>
      </c>
      <c r="R318" s="1"/>
      <c r="S318" s="17">
        <f t="shared" si="205"/>
        <v>48.330000000000005</v>
      </c>
      <c r="T318" s="4">
        <f t="shared" si="206"/>
        <v>96.660000000000011</v>
      </c>
      <c r="U318" s="18">
        <f t="shared" si="207"/>
        <v>144.99</v>
      </c>
      <c r="W318" s="17">
        <f t="shared" si="208"/>
        <v>48.330000000000005</v>
      </c>
      <c r="X318" s="4">
        <f t="shared" si="209"/>
        <v>96.660000000000011</v>
      </c>
      <c r="Y318" s="18">
        <f t="shared" si="210"/>
        <v>144.99</v>
      </c>
      <c r="AA318" s="17">
        <f t="shared" si="211"/>
        <v>29.132249999999999</v>
      </c>
      <c r="AB318" s="4">
        <f t="shared" si="212"/>
        <v>58.264499999999998</v>
      </c>
      <c r="AC318" s="18">
        <f t="shared" si="213"/>
        <v>87.396749999999997</v>
      </c>
    </row>
    <row r="319" spans="1:29" customFormat="1" x14ac:dyDescent="0.25">
      <c r="A319" s="1"/>
      <c r="B319" s="1" t="s">
        <v>222</v>
      </c>
      <c r="C319" s="2"/>
      <c r="D319" s="2">
        <v>206</v>
      </c>
      <c r="E319" s="2">
        <f t="shared" si="214"/>
        <v>154.5</v>
      </c>
      <c r="F319" s="2"/>
      <c r="G319" s="17">
        <f t="shared" si="198"/>
        <v>6.3860000000000001</v>
      </c>
      <c r="H319" s="4">
        <f t="shared" si="199"/>
        <v>12.772</v>
      </c>
      <c r="I319" s="18">
        <f t="shared" si="200"/>
        <v>19.157999999999998</v>
      </c>
      <c r="J319" s="2"/>
      <c r="K319" s="17">
        <f t="shared" si="201"/>
        <v>17.510000000000002</v>
      </c>
      <c r="L319" s="4">
        <f t="shared" si="202"/>
        <v>35.020000000000003</v>
      </c>
      <c r="M319" s="18">
        <f t="shared" si="203"/>
        <v>52.529999999999994</v>
      </c>
      <c r="N319" s="1"/>
      <c r="O319" s="17">
        <f t="shared" si="204"/>
        <v>17.510000000000002</v>
      </c>
      <c r="P319" s="4">
        <f t="shared" si="204"/>
        <v>17.510000000000002</v>
      </c>
      <c r="Q319" s="18">
        <f t="shared" si="204"/>
        <v>17.510000000000002</v>
      </c>
      <c r="R319" s="1"/>
      <c r="S319" s="17">
        <f t="shared" si="205"/>
        <v>18.540000000000003</v>
      </c>
      <c r="T319" s="4">
        <f t="shared" si="206"/>
        <v>37.080000000000005</v>
      </c>
      <c r="U319" s="18">
        <f t="shared" si="207"/>
        <v>55.62</v>
      </c>
      <c r="W319" s="17">
        <f t="shared" si="208"/>
        <v>18.540000000000003</v>
      </c>
      <c r="X319" s="4">
        <f t="shared" si="209"/>
        <v>37.080000000000005</v>
      </c>
      <c r="Y319" s="18">
        <f t="shared" si="210"/>
        <v>55.62</v>
      </c>
      <c r="AA319" s="17">
        <f t="shared" si="211"/>
        <v>11.1755</v>
      </c>
      <c r="AB319" s="4">
        <f t="shared" si="212"/>
        <v>22.350999999999999</v>
      </c>
      <c r="AC319" s="18">
        <f t="shared" si="213"/>
        <v>33.526499999999999</v>
      </c>
    </row>
    <row r="320" spans="1:29" customFormat="1" x14ac:dyDescent="0.25">
      <c r="A320" s="1"/>
      <c r="B320" s="2" t="s">
        <v>223</v>
      </c>
      <c r="C320" s="2"/>
      <c r="D320" s="2">
        <v>537</v>
      </c>
      <c r="E320" s="2">
        <f t="shared" si="214"/>
        <v>402.75</v>
      </c>
      <c r="F320" s="2"/>
      <c r="G320" s="17">
        <f t="shared" si="198"/>
        <v>16.647000000000002</v>
      </c>
      <c r="H320" s="4">
        <f t="shared" si="199"/>
        <v>33.294000000000004</v>
      </c>
      <c r="I320" s="18">
        <f t="shared" si="200"/>
        <v>49.940999999999995</v>
      </c>
      <c r="J320" s="2"/>
      <c r="K320" s="17">
        <f t="shared" si="201"/>
        <v>45.645000000000003</v>
      </c>
      <c r="L320" s="4">
        <f t="shared" si="202"/>
        <v>91.29</v>
      </c>
      <c r="M320" s="18">
        <f t="shared" si="203"/>
        <v>136.935</v>
      </c>
      <c r="N320" s="1"/>
      <c r="O320" s="17">
        <f t="shared" si="204"/>
        <v>45.645000000000003</v>
      </c>
      <c r="P320" s="4">
        <f t="shared" si="204"/>
        <v>45.645000000000003</v>
      </c>
      <c r="Q320" s="18">
        <f t="shared" si="204"/>
        <v>45.645000000000003</v>
      </c>
      <c r="R320" s="1"/>
      <c r="S320" s="17">
        <f t="shared" si="205"/>
        <v>48.330000000000005</v>
      </c>
      <c r="T320" s="4">
        <f t="shared" si="206"/>
        <v>96.660000000000011</v>
      </c>
      <c r="U320" s="18">
        <f t="shared" si="207"/>
        <v>144.99</v>
      </c>
      <c r="W320" s="17">
        <f t="shared" si="208"/>
        <v>48.330000000000005</v>
      </c>
      <c r="X320" s="4">
        <f t="shared" si="209"/>
        <v>96.660000000000011</v>
      </c>
      <c r="Y320" s="18">
        <f t="shared" si="210"/>
        <v>144.99</v>
      </c>
      <c r="AA320" s="17">
        <f t="shared" si="211"/>
        <v>29.132249999999999</v>
      </c>
      <c r="AB320" s="4">
        <f t="shared" si="212"/>
        <v>58.264499999999998</v>
      </c>
      <c r="AC320" s="18">
        <f t="shared" si="213"/>
        <v>87.396749999999997</v>
      </c>
    </row>
    <row r="321" spans="1:29" customFormat="1" x14ac:dyDescent="0.25">
      <c r="A321" s="1"/>
      <c r="B321" s="2" t="s">
        <v>224</v>
      </c>
      <c r="C321" s="2"/>
      <c r="D321" s="2">
        <v>206</v>
      </c>
      <c r="E321" s="2">
        <f t="shared" si="214"/>
        <v>154.5</v>
      </c>
      <c r="F321" s="2"/>
      <c r="G321" s="17">
        <f t="shared" si="198"/>
        <v>6.3860000000000001</v>
      </c>
      <c r="H321" s="4">
        <f t="shared" si="199"/>
        <v>12.772</v>
      </c>
      <c r="I321" s="18">
        <f t="shared" si="200"/>
        <v>19.157999999999998</v>
      </c>
      <c r="J321" s="2"/>
      <c r="K321" s="17">
        <f t="shared" si="201"/>
        <v>17.510000000000002</v>
      </c>
      <c r="L321" s="4">
        <f t="shared" si="202"/>
        <v>35.020000000000003</v>
      </c>
      <c r="M321" s="18">
        <f t="shared" si="203"/>
        <v>52.529999999999994</v>
      </c>
      <c r="N321" s="1"/>
      <c r="O321" s="17">
        <f t="shared" si="204"/>
        <v>17.510000000000002</v>
      </c>
      <c r="P321" s="4">
        <f t="shared" si="204"/>
        <v>17.510000000000002</v>
      </c>
      <c r="Q321" s="18">
        <f t="shared" si="204"/>
        <v>17.510000000000002</v>
      </c>
      <c r="R321" s="1"/>
      <c r="S321" s="17">
        <f t="shared" si="205"/>
        <v>18.540000000000003</v>
      </c>
      <c r="T321" s="4">
        <f t="shared" si="206"/>
        <v>37.080000000000005</v>
      </c>
      <c r="U321" s="18">
        <f t="shared" si="207"/>
        <v>55.62</v>
      </c>
      <c r="W321" s="17">
        <f t="shared" si="208"/>
        <v>18.540000000000003</v>
      </c>
      <c r="X321" s="4">
        <f t="shared" si="209"/>
        <v>37.080000000000005</v>
      </c>
      <c r="Y321" s="18">
        <f t="shared" si="210"/>
        <v>55.62</v>
      </c>
      <c r="AA321" s="17">
        <f t="shared" si="211"/>
        <v>11.1755</v>
      </c>
      <c r="AB321" s="4">
        <f t="shared" si="212"/>
        <v>22.350999999999999</v>
      </c>
      <c r="AC321" s="18">
        <f t="shared" si="213"/>
        <v>33.526499999999999</v>
      </c>
    </row>
    <row r="322" spans="1:29" customFormat="1" x14ac:dyDescent="0.25">
      <c r="A322" s="1"/>
      <c r="B322" s="2" t="s">
        <v>91</v>
      </c>
      <c r="C322" s="2"/>
      <c r="D322" s="2">
        <v>1548</v>
      </c>
      <c r="E322" s="2">
        <v>600</v>
      </c>
      <c r="F322" s="2"/>
      <c r="G322" s="17">
        <f t="shared" si="198"/>
        <v>47.988</v>
      </c>
      <c r="H322" s="4">
        <f t="shared" si="199"/>
        <v>95.975999999999999</v>
      </c>
      <c r="I322" s="18">
        <f t="shared" si="200"/>
        <v>143.964</v>
      </c>
      <c r="J322" s="2"/>
      <c r="K322" s="17">
        <f t="shared" si="201"/>
        <v>131.58000000000001</v>
      </c>
      <c r="L322" s="4">
        <f t="shared" si="202"/>
        <v>263.16000000000003</v>
      </c>
      <c r="M322" s="18">
        <f t="shared" si="203"/>
        <v>394.73999999999995</v>
      </c>
      <c r="N322" s="1"/>
      <c r="O322" s="17">
        <f t="shared" si="204"/>
        <v>131.58000000000001</v>
      </c>
      <c r="P322" s="4">
        <f t="shared" si="204"/>
        <v>131.58000000000001</v>
      </c>
      <c r="Q322" s="18">
        <f t="shared" si="204"/>
        <v>131.58000000000001</v>
      </c>
      <c r="R322" s="1"/>
      <c r="S322" s="17">
        <f t="shared" si="205"/>
        <v>139.32000000000002</v>
      </c>
      <c r="T322" s="4">
        <f t="shared" si="206"/>
        <v>278.64000000000004</v>
      </c>
      <c r="U322" s="18">
        <f t="shared" si="207"/>
        <v>417.96</v>
      </c>
      <c r="W322" s="17">
        <f t="shared" si="208"/>
        <v>139.32000000000002</v>
      </c>
      <c r="X322" s="4">
        <f t="shared" si="209"/>
        <v>278.64000000000004</v>
      </c>
      <c r="Y322" s="18">
        <f t="shared" si="210"/>
        <v>417.96</v>
      </c>
      <c r="AA322" s="17">
        <f t="shared" si="211"/>
        <v>83.978999999999999</v>
      </c>
      <c r="AB322" s="4">
        <f t="shared" si="212"/>
        <v>167.958</v>
      </c>
      <c r="AC322" s="18">
        <f t="shared" si="213"/>
        <v>251.93699999999998</v>
      </c>
    </row>
    <row r="323" spans="1:29" customFormat="1" x14ac:dyDescent="0.25">
      <c r="A323" s="1"/>
      <c r="B323" s="2" t="s">
        <v>92</v>
      </c>
      <c r="C323" s="2"/>
      <c r="D323" s="2">
        <v>2332</v>
      </c>
      <c r="E323" s="2">
        <v>900</v>
      </c>
      <c r="F323" s="2"/>
      <c r="G323" s="17">
        <f t="shared" si="198"/>
        <v>72.292000000000002</v>
      </c>
      <c r="H323" s="4">
        <f t="shared" si="199"/>
        <v>144.584</v>
      </c>
      <c r="I323" s="18">
        <f t="shared" si="200"/>
        <v>216.87599999999998</v>
      </c>
      <c r="J323" s="2"/>
      <c r="K323" s="17">
        <f t="shared" si="201"/>
        <v>198.22000000000003</v>
      </c>
      <c r="L323" s="4">
        <f t="shared" si="202"/>
        <v>396.44000000000005</v>
      </c>
      <c r="M323" s="18">
        <f t="shared" si="203"/>
        <v>594.66</v>
      </c>
      <c r="N323" s="1"/>
      <c r="O323" s="17">
        <f t="shared" si="204"/>
        <v>198.22000000000003</v>
      </c>
      <c r="P323" s="4">
        <f t="shared" si="204"/>
        <v>198.22000000000003</v>
      </c>
      <c r="Q323" s="18">
        <f t="shared" si="204"/>
        <v>198.22000000000003</v>
      </c>
      <c r="R323" s="1"/>
      <c r="S323" s="17">
        <f t="shared" si="205"/>
        <v>209.88000000000002</v>
      </c>
      <c r="T323" s="4">
        <f t="shared" si="206"/>
        <v>419.76000000000005</v>
      </c>
      <c r="U323" s="18">
        <f t="shared" si="207"/>
        <v>629.64</v>
      </c>
      <c r="W323" s="17">
        <f t="shared" si="208"/>
        <v>209.88000000000002</v>
      </c>
      <c r="X323" s="4">
        <f t="shared" si="209"/>
        <v>419.76000000000005</v>
      </c>
      <c r="Y323" s="18">
        <f t="shared" si="210"/>
        <v>629.64</v>
      </c>
      <c r="AA323" s="17">
        <f t="shared" si="211"/>
        <v>126.511</v>
      </c>
      <c r="AB323" s="4">
        <f t="shared" si="212"/>
        <v>253.02199999999999</v>
      </c>
      <c r="AC323" s="18">
        <f t="shared" si="213"/>
        <v>379.53299999999996</v>
      </c>
    </row>
    <row r="324" spans="1:29" customFormat="1" x14ac:dyDescent="0.25">
      <c r="A324" s="1"/>
      <c r="B324" s="2" t="s">
        <v>93</v>
      </c>
      <c r="C324" s="2"/>
      <c r="D324" s="2">
        <v>4780</v>
      </c>
      <c r="E324" s="2">
        <v>1800</v>
      </c>
      <c r="F324" s="2"/>
      <c r="G324" s="17">
        <f t="shared" si="198"/>
        <v>148.18</v>
      </c>
      <c r="H324" s="4">
        <f t="shared" si="199"/>
        <v>296.36</v>
      </c>
      <c r="I324" s="18">
        <f t="shared" si="200"/>
        <v>444.53999999999996</v>
      </c>
      <c r="J324" s="4"/>
      <c r="K324" s="17">
        <f t="shared" si="201"/>
        <v>406.3</v>
      </c>
      <c r="L324" s="4">
        <f t="shared" si="202"/>
        <v>812.6</v>
      </c>
      <c r="M324" s="18">
        <f t="shared" si="203"/>
        <v>1218.8999999999999</v>
      </c>
      <c r="N324" s="15"/>
      <c r="O324" s="17">
        <f t="shared" si="204"/>
        <v>406.3</v>
      </c>
      <c r="P324" s="4">
        <f t="shared" si="204"/>
        <v>406.3</v>
      </c>
      <c r="Q324" s="18">
        <f t="shared" si="204"/>
        <v>406.3</v>
      </c>
      <c r="R324" s="15"/>
      <c r="S324" s="17">
        <f t="shared" si="205"/>
        <v>430.20000000000005</v>
      </c>
      <c r="T324" s="4">
        <f t="shared" si="206"/>
        <v>860.40000000000009</v>
      </c>
      <c r="U324" s="18">
        <f t="shared" si="207"/>
        <v>1290.5999999999999</v>
      </c>
      <c r="V324" s="37"/>
      <c r="W324" s="17">
        <f t="shared" si="208"/>
        <v>430.20000000000005</v>
      </c>
      <c r="X324" s="4">
        <f t="shared" si="209"/>
        <v>860.40000000000009</v>
      </c>
      <c r="Y324" s="18">
        <f t="shared" si="210"/>
        <v>1290.5999999999999</v>
      </c>
      <c r="AA324" s="17">
        <f t="shared" si="211"/>
        <v>259.315</v>
      </c>
      <c r="AB324" s="4">
        <f t="shared" si="212"/>
        <v>518.63</v>
      </c>
      <c r="AC324" s="18">
        <f t="shared" si="213"/>
        <v>777.94500000000005</v>
      </c>
    </row>
    <row r="325" spans="1:29" customFormat="1" x14ac:dyDescent="0.25">
      <c r="A325" s="1"/>
      <c r="B325" s="2" t="s">
        <v>94</v>
      </c>
      <c r="C325" s="2"/>
      <c r="D325" s="2">
        <v>7916</v>
      </c>
      <c r="E325" s="2">
        <v>3000</v>
      </c>
      <c r="F325" s="2"/>
      <c r="G325" s="17">
        <f t="shared" si="198"/>
        <v>245.39600000000002</v>
      </c>
      <c r="H325" s="4">
        <f t="shared" si="199"/>
        <v>490.79200000000003</v>
      </c>
      <c r="I325" s="18">
        <f t="shared" si="200"/>
        <v>736.18799999999999</v>
      </c>
      <c r="J325" s="4"/>
      <c r="K325" s="17">
        <f t="shared" si="201"/>
        <v>672.86</v>
      </c>
      <c r="L325" s="4">
        <f t="shared" si="202"/>
        <v>1345.72</v>
      </c>
      <c r="M325" s="18">
        <f t="shared" si="203"/>
        <v>2018.5799999999997</v>
      </c>
      <c r="N325" s="15"/>
      <c r="O325" s="17">
        <f t="shared" si="204"/>
        <v>672.86</v>
      </c>
      <c r="P325" s="4">
        <f t="shared" si="204"/>
        <v>672.86</v>
      </c>
      <c r="Q325" s="18">
        <f t="shared" si="204"/>
        <v>672.86</v>
      </c>
      <c r="R325" s="15"/>
      <c r="S325" s="17">
        <f t="shared" si="205"/>
        <v>712.44</v>
      </c>
      <c r="T325" s="4">
        <f t="shared" si="206"/>
        <v>1424.88</v>
      </c>
      <c r="U325" s="18">
        <f t="shared" si="207"/>
        <v>2137.3200000000002</v>
      </c>
      <c r="V325" s="37"/>
      <c r="W325" s="17">
        <f t="shared" si="208"/>
        <v>712.44</v>
      </c>
      <c r="X325" s="4">
        <f t="shared" si="209"/>
        <v>1424.88</v>
      </c>
      <c r="Y325" s="18">
        <f t="shared" si="210"/>
        <v>2137.3200000000002</v>
      </c>
      <c r="AA325" s="17">
        <f t="shared" si="211"/>
        <v>429.44300000000004</v>
      </c>
      <c r="AB325" s="4">
        <f t="shared" si="212"/>
        <v>858.88600000000008</v>
      </c>
      <c r="AC325" s="18">
        <f t="shared" si="213"/>
        <v>1288.329</v>
      </c>
    </row>
    <row r="326" spans="1:29" x14ac:dyDescent="0.25">
      <c r="B326" s="2" t="s">
        <v>239</v>
      </c>
      <c r="C326" s="29"/>
      <c r="D326" s="5">
        <v>214</v>
      </c>
      <c r="E326" s="5">
        <v>214</v>
      </c>
      <c r="F326" s="29"/>
      <c r="G326" s="17">
        <f t="shared" si="198"/>
        <v>6.6340000000000003</v>
      </c>
      <c r="H326" s="4">
        <f t="shared" si="199"/>
        <v>13.268000000000001</v>
      </c>
      <c r="I326" s="18">
        <f t="shared" si="200"/>
        <v>19.902000000000001</v>
      </c>
      <c r="J326" s="4"/>
      <c r="K326" s="17">
        <f t="shared" si="201"/>
        <v>18.190000000000001</v>
      </c>
      <c r="L326" s="4">
        <f t="shared" si="202"/>
        <v>36.380000000000003</v>
      </c>
      <c r="M326" s="18">
        <f t="shared" si="203"/>
        <v>54.57</v>
      </c>
      <c r="N326" s="15"/>
      <c r="O326" s="17">
        <f t="shared" si="204"/>
        <v>18.190000000000001</v>
      </c>
      <c r="P326" s="4">
        <f t="shared" si="204"/>
        <v>18.190000000000001</v>
      </c>
      <c r="Q326" s="18">
        <f t="shared" si="204"/>
        <v>18.190000000000001</v>
      </c>
      <c r="R326" s="15"/>
      <c r="S326" s="17">
        <f t="shared" si="205"/>
        <v>19.260000000000002</v>
      </c>
      <c r="T326" s="4">
        <f t="shared" si="206"/>
        <v>38.520000000000003</v>
      </c>
      <c r="U326" s="18">
        <f t="shared" si="207"/>
        <v>57.779999999999994</v>
      </c>
      <c r="V326" s="37"/>
      <c r="W326" s="17">
        <f t="shared" si="208"/>
        <v>19.260000000000002</v>
      </c>
      <c r="X326" s="4">
        <f t="shared" si="209"/>
        <v>38.520000000000003</v>
      </c>
      <c r="Y326" s="18">
        <f t="shared" si="210"/>
        <v>57.779999999999994</v>
      </c>
      <c r="AA326" s="17">
        <f t="shared" si="211"/>
        <v>11.609500000000001</v>
      </c>
      <c r="AB326" s="4">
        <f t="shared" si="212"/>
        <v>23.219000000000001</v>
      </c>
      <c r="AC326" s="18">
        <f t="shared" si="213"/>
        <v>34.828499999999998</v>
      </c>
    </row>
    <row r="327" spans="1:29" x14ac:dyDescent="0.25">
      <c r="B327" s="2" t="s">
        <v>240</v>
      </c>
      <c r="C327" s="29"/>
      <c r="D327" s="5">
        <v>180</v>
      </c>
      <c r="E327" s="5">
        <v>180</v>
      </c>
      <c r="F327" s="29"/>
      <c r="G327" s="17">
        <f t="shared" si="198"/>
        <v>5.58</v>
      </c>
      <c r="H327" s="4">
        <f t="shared" si="199"/>
        <v>11.16</v>
      </c>
      <c r="I327" s="18">
        <f t="shared" si="200"/>
        <v>16.739999999999998</v>
      </c>
      <c r="J327" s="4"/>
      <c r="K327" s="17">
        <f t="shared" si="201"/>
        <v>15.3</v>
      </c>
      <c r="L327" s="4">
        <f t="shared" si="202"/>
        <v>30.6</v>
      </c>
      <c r="M327" s="18">
        <f t="shared" si="203"/>
        <v>45.9</v>
      </c>
      <c r="N327" s="15"/>
      <c r="O327" s="17">
        <f t="shared" si="204"/>
        <v>15.3</v>
      </c>
      <c r="P327" s="4">
        <f t="shared" si="204"/>
        <v>15.3</v>
      </c>
      <c r="Q327" s="18">
        <f t="shared" si="204"/>
        <v>15.3</v>
      </c>
      <c r="R327" s="15"/>
      <c r="S327" s="17">
        <f t="shared" si="205"/>
        <v>16.2</v>
      </c>
      <c r="T327" s="4">
        <f t="shared" si="206"/>
        <v>32.4</v>
      </c>
      <c r="U327" s="18">
        <f t="shared" si="207"/>
        <v>48.6</v>
      </c>
      <c r="V327" s="37"/>
      <c r="W327" s="17">
        <f t="shared" si="208"/>
        <v>16.2</v>
      </c>
      <c r="X327" s="4">
        <f t="shared" si="209"/>
        <v>32.4</v>
      </c>
      <c r="Y327" s="18">
        <f t="shared" si="210"/>
        <v>48.6</v>
      </c>
      <c r="AA327" s="17">
        <f t="shared" si="211"/>
        <v>9.7650000000000006</v>
      </c>
      <c r="AB327" s="4">
        <f t="shared" si="212"/>
        <v>19.53</v>
      </c>
      <c r="AC327" s="18">
        <f t="shared" si="213"/>
        <v>29.294999999999995</v>
      </c>
    </row>
    <row r="328" spans="1:29" x14ac:dyDescent="0.25">
      <c r="B328" s="2" t="s">
        <v>241</v>
      </c>
      <c r="C328" s="29"/>
      <c r="D328" s="5">
        <v>122</v>
      </c>
      <c r="E328" s="5">
        <v>122</v>
      </c>
      <c r="F328" s="29"/>
      <c r="G328" s="17">
        <f t="shared" si="198"/>
        <v>3.782</v>
      </c>
      <c r="H328" s="4">
        <f t="shared" si="199"/>
        <v>7.5640000000000001</v>
      </c>
      <c r="I328" s="18">
        <f t="shared" si="200"/>
        <v>11.346</v>
      </c>
      <c r="J328" s="4"/>
      <c r="K328" s="17">
        <f t="shared" si="201"/>
        <v>10.370000000000001</v>
      </c>
      <c r="L328" s="4">
        <f t="shared" si="202"/>
        <v>20.740000000000002</v>
      </c>
      <c r="M328" s="18">
        <f t="shared" si="203"/>
        <v>31.11</v>
      </c>
      <c r="N328" s="15"/>
      <c r="O328" s="17">
        <f t="shared" si="204"/>
        <v>10.370000000000001</v>
      </c>
      <c r="P328" s="4">
        <f t="shared" si="204"/>
        <v>10.370000000000001</v>
      </c>
      <c r="Q328" s="18">
        <f t="shared" si="204"/>
        <v>10.370000000000001</v>
      </c>
      <c r="R328" s="15"/>
      <c r="S328" s="17">
        <f t="shared" si="205"/>
        <v>10.98</v>
      </c>
      <c r="T328" s="4">
        <f t="shared" si="206"/>
        <v>21.96</v>
      </c>
      <c r="U328" s="18">
        <f t="shared" si="207"/>
        <v>32.94</v>
      </c>
      <c r="V328" s="37"/>
      <c r="W328" s="17">
        <f t="shared" si="208"/>
        <v>10.98</v>
      </c>
      <c r="X328" s="4">
        <f t="shared" si="209"/>
        <v>21.96</v>
      </c>
      <c r="Y328" s="18">
        <f t="shared" si="210"/>
        <v>32.94</v>
      </c>
      <c r="AA328" s="17">
        <f t="shared" si="211"/>
        <v>6.6185000000000009</v>
      </c>
      <c r="AB328" s="4">
        <f t="shared" si="212"/>
        <v>13.237000000000002</v>
      </c>
      <c r="AC328" s="18">
        <f t="shared" si="213"/>
        <v>19.855499999999999</v>
      </c>
    </row>
    <row r="329" spans="1:29" x14ac:dyDescent="0.25">
      <c r="B329" s="2" t="s">
        <v>242</v>
      </c>
      <c r="C329" s="29"/>
      <c r="D329" s="5">
        <v>115</v>
      </c>
      <c r="E329" s="5">
        <v>115</v>
      </c>
      <c r="F329" s="29"/>
      <c r="G329" s="17">
        <f t="shared" si="198"/>
        <v>3.5649999999999999</v>
      </c>
      <c r="H329" s="4">
        <f t="shared" si="199"/>
        <v>7.13</v>
      </c>
      <c r="I329" s="18">
        <f t="shared" si="200"/>
        <v>10.694999999999999</v>
      </c>
      <c r="J329" s="4"/>
      <c r="K329" s="17">
        <f t="shared" si="201"/>
        <v>9.7750000000000004</v>
      </c>
      <c r="L329" s="4">
        <f t="shared" si="202"/>
        <v>19.55</v>
      </c>
      <c r="M329" s="18">
        <f t="shared" si="203"/>
        <v>29.324999999999999</v>
      </c>
      <c r="N329" s="15"/>
      <c r="O329" s="17">
        <f t="shared" si="204"/>
        <v>9.7750000000000004</v>
      </c>
      <c r="P329" s="4">
        <f t="shared" si="204"/>
        <v>9.7750000000000004</v>
      </c>
      <c r="Q329" s="18">
        <f t="shared" si="204"/>
        <v>9.7750000000000004</v>
      </c>
      <c r="R329" s="15"/>
      <c r="S329" s="17">
        <f t="shared" si="205"/>
        <v>10.350000000000001</v>
      </c>
      <c r="T329" s="4">
        <f t="shared" si="206"/>
        <v>20.700000000000003</v>
      </c>
      <c r="U329" s="18">
        <f t="shared" si="207"/>
        <v>31.049999999999997</v>
      </c>
      <c r="V329" s="37"/>
      <c r="W329" s="17">
        <f t="shared" si="208"/>
        <v>10.350000000000001</v>
      </c>
      <c r="X329" s="4">
        <f t="shared" si="209"/>
        <v>20.700000000000003</v>
      </c>
      <c r="Y329" s="18">
        <f t="shared" si="210"/>
        <v>31.049999999999997</v>
      </c>
      <c r="AA329" s="17">
        <f t="shared" si="211"/>
        <v>6.2387499999999996</v>
      </c>
      <c r="AB329" s="4">
        <f t="shared" si="212"/>
        <v>12.477499999999999</v>
      </c>
      <c r="AC329" s="18">
        <f t="shared" si="213"/>
        <v>18.716249999999999</v>
      </c>
    </row>
    <row r="330" spans="1:29" ht="15.75" thickBot="1" x14ac:dyDescent="0.3">
      <c r="B330" s="2" t="s">
        <v>243</v>
      </c>
      <c r="C330" s="29"/>
      <c r="D330" s="5">
        <v>113</v>
      </c>
      <c r="E330" s="5">
        <v>113</v>
      </c>
      <c r="F330" s="29"/>
      <c r="G330" s="26">
        <f t="shared" si="198"/>
        <v>3.5030000000000001</v>
      </c>
      <c r="H330" s="27">
        <f t="shared" si="199"/>
        <v>7.0060000000000002</v>
      </c>
      <c r="I330" s="28">
        <f t="shared" si="200"/>
        <v>10.509</v>
      </c>
      <c r="J330" s="4"/>
      <c r="K330" s="26">
        <f t="shared" si="201"/>
        <v>9.6050000000000004</v>
      </c>
      <c r="L330" s="27">
        <f t="shared" si="202"/>
        <v>19.21</v>
      </c>
      <c r="M330" s="28">
        <f t="shared" si="203"/>
        <v>28.814999999999998</v>
      </c>
      <c r="N330" s="15"/>
      <c r="O330" s="26">
        <f t="shared" ref="O330:Q330" si="215">+$D330*0.85*0.1</f>
        <v>9.6050000000000004</v>
      </c>
      <c r="P330" s="27">
        <f t="shared" si="215"/>
        <v>9.6050000000000004</v>
      </c>
      <c r="Q330" s="28">
        <f t="shared" si="215"/>
        <v>9.6050000000000004</v>
      </c>
      <c r="R330" s="15"/>
      <c r="S330" s="26">
        <f t="shared" si="205"/>
        <v>10.170000000000002</v>
      </c>
      <c r="T330" s="27">
        <f t="shared" si="206"/>
        <v>20.340000000000003</v>
      </c>
      <c r="U330" s="28">
        <f t="shared" si="207"/>
        <v>30.509999999999998</v>
      </c>
      <c r="V330" s="37"/>
      <c r="W330" s="26">
        <f t="shared" si="208"/>
        <v>10.170000000000002</v>
      </c>
      <c r="X330" s="27">
        <f t="shared" si="209"/>
        <v>20.340000000000003</v>
      </c>
      <c r="Y330" s="28">
        <f t="shared" si="210"/>
        <v>30.509999999999998</v>
      </c>
      <c r="AA330" s="26">
        <f t="shared" si="211"/>
        <v>6.1302500000000002</v>
      </c>
      <c r="AB330" s="27">
        <f t="shared" si="212"/>
        <v>12.2605</v>
      </c>
      <c r="AC330" s="28">
        <f t="shared" si="213"/>
        <v>18.390750000000001</v>
      </c>
    </row>
  </sheetData>
  <sheetProtection algorithmName="SHA-512" hashValue="1FfVh4gFK3zm+LTed4HT6nrYNrSjsq2jvsrdJuUY1/Sog5RSYzbsRZIHEHMakOaz94sZYMS1TKnF315XUJLKAw==" saltValue="tFMuvZA1gXHcRd3Sy/Zvtg==" spinCount="100000" sheet="1" objects="1" scenarios="1"/>
  <sortState ref="A219:Y275">
    <sortCondition ref="B219:B275"/>
  </sortState>
  <mergeCells count="12">
    <mergeCell ref="AA9:AC9"/>
    <mergeCell ref="W9:Y9"/>
    <mergeCell ref="B1:K1"/>
    <mergeCell ref="B2:K2"/>
    <mergeCell ref="B3:K3"/>
    <mergeCell ref="B4:K4"/>
    <mergeCell ref="B5:K5"/>
    <mergeCell ref="G7:U7"/>
    <mergeCell ref="G9:I9"/>
    <mergeCell ref="K9:M9"/>
    <mergeCell ref="O9:Q9"/>
    <mergeCell ref="S9:U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K. Hermes</dc:creator>
  <cp:lastModifiedBy>Cynthia Tena</cp:lastModifiedBy>
  <dcterms:created xsi:type="dcterms:W3CDTF">2020-12-28T22:20:11Z</dcterms:created>
  <dcterms:modified xsi:type="dcterms:W3CDTF">2021-01-04T18:16:02Z</dcterms:modified>
</cp:coreProperties>
</file>